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NUARIO 2020\CARPETA Anuario Histórico 2020\"/>
    </mc:Choice>
  </mc:AlternateContent>
  <bookViews>
    <workbookView xWindow="0" yWindow="0" windowWidth="20490" windowHeight="8685" tabRatio="705" firstSheet="3" activeTab="3"/>
  </bookViews>
  <sheets>
    <sheet name="Anual" sheetId="5" state="hidden" r:id="rId1"/>
    <sheet name="Mensual" sheetId="6" state="hidden" r:id="rId2"/>
    <sheet name="V-2" sheetId="1" state="hidden" r:id="rId3"/>
    <sheet name="V - 1" sheetId="10" r:id="rId4"/>
    <sheet name="V - 2" sheetId="11" r:id="rId5"/>
    <sheet name="V - 3" sheetId="13" r:id="rId6"/>
    <sheet name="V - 4" sheetId="15" r:id="rId7"/>
    <sheet name="V - 5" sheetId="17" r:id="rId8"/>
    <sheet name="Hoja2" sheetId="8" state="hidden" r:id="rId9"/>
    <sheet name="V-2 (2)" sheetId="9" state="hidden" r:id="rId10"/>
    <sheet name="V - 6" sheetId="18" r:id="rId11"/>
    <sheet name="V - 7" sheetId="19" r:id="rId12"/>
    <sheet name="V - 8" sheetId="20" r:id="rId13"/>
    <sheet name="V - 9 " sheetId="37" r:id="rId14"/>
    <sheet name="V - 10" sheetId="39" r:id="rId15"/>
    <sheet name="V - 11" sheetId="26" r:id="rId16"/>
    <sheet name="V - 12" sheetId="27" r:id="rId17"/>
    <sheet name="V - 13" sheetId="28" r:id="rId18"/>
    <sheet name="V - 14 " sheetId="45" r:id="rId19"/>
    <sheet name="V - 15" sheetId="41" r:id="rId20"/>
    <sheet name="V - 16" sheetId="42" r:id="rId21"/>
    <sheet name="V - 17" sheetId="43" r:id="rId22"/>
    <sheet name="V - 18" sheetId="44" r:id="rId23"/>
  </sheets>
  <externalReferences>
    <externalReference r:id="rId24"/>
  </externalReferences>
  <definedNames>
    <definedName name="ACTIVOTOT" localSheetId="9">'V-2 (2)'!$A$1:$O$19</definedName>
    <definedName name="ACTIVOTOT">'V-2'!$A$1:$O$78</definedName>
    <definedName name="_xlnm.Print_Area" localSheetId="8">Hoja2!$C$2:$J$19</definedName>
    <definedName name="_xlnm.Print_Area" localSheetId="3">'V - 1'!$A$1:$AT$59</definedName>
    <definedName name="_xlnm.Print_Area" localSheetId="14">'V - 10'!$A$1:$AZ$42</definedName>
    <definedName name="_xlnm.Print_Area" localSheetId="15">'V - 11'!$A$1:$AA$24</definedName>
    <definedName name="_xlnm.Print_Area" localSheetId="16">'V - 12'!$A$1:$AA$22</definedName>
    <definedName name="_xlnm.Print_Area" localSheetId="17">'V - 13'!$A$1:$AR$57</definedName>
    <definedName name="_xlnm.Print_Area" localSheetId="18">'V - 14 '!$A$1:$AS$56</definedName>
    <definedName name="_xlnm.Print_Area" localSheetId="19">'V - 15'!$A$1:$BF$36</definedName>
    <definedName name="_xlnm.Print_Area" localSheetId="20">'V - 16'!$A$1:$AF$25</definedName>
    <definedName name="_xlnm.Print_Area" localSheetId="21">'V - 17'!$A$1:$X$31</definedName>
    <definedName name="_xlnm.Print_Area" localSheetId="22">'V - 18'!$A$1:$Y$45</definedName>
    <definedName name="_xlnm.Print_Area" localSheetId="4">'V - 2'!$A$1:$AS$61</definedName>
    <definedName name="_xlnm.Print_Area" localSheetId="5">'V - 3'!$A$1:$AX$63</definedName>
    <definedName name="_xlnm.Print_Area" localSheetId="6">'V - 4'!$A$1:$AS$60</definedName>
    <definedName name="_xlnm.Print_Area" localSheetId="7">'V - 5'!$A$1:$X$27</definedName>
    <definedName name="_xlnm.Print_Area" localSheetId="10">'V - 6'!$A$1:$X$23</definedName>
    <definedName name="_xlnm.Print_Area" localSheetId="11">'V - 7'!$A$1:$X$25</definedName>
    <definedName name="_xlnm.Print_Area" localSheetId="12">'V - 8'!$A$1:$AS$63</definedName>
    <definedName name="_xlnm.Print_Area" localSheetId="13">'V - 9 '!$A$1:$BE$21</definedName>
    <definedName name="_xlnm.Print_Area" localSheetId="2">'V-2'!$A$1:$O$146</definedName>
    <definedName name="_xlnm.Print_Area" localSheetId="9">'V-2 (2)'!$A$1:$O$27</definedName>
    <definedName name="COLOCACIONES" localSheetId="14">'[1]V-6'!#REF!</definedName>
    <definedName name="COLOCACIONES" localSheetId="18">'[1]V-6'!#REF!</definedName>
    <definedName name="COLOCACIONES" localSheetId="19">'[1]V-6'!#REF!</definedName>
    <definedName name="COLOCACIONES" localSheetId="20">'[1]V-6'!#REF!</definedName>
    <definedName name="COLOCACIONES" localSheetId="21">'[1]V-6'!#REF!</definedName>
    <definedName name="COLOCACIONES" localSheetId="22">'[1]V-6'!#REF!</definedName>
    <definedName name="COLOCACIONES">'[1]V-6'!#REF!</definedName>
  </definedNames>
  <calcPr calcId="152511"/>
</workbook>
</file>

<file path=xl/calcChain.xml><?xml version="1.0" encoding="utf-8"?>
<calcChain xmlns="http://schemas.openxmlformats.org/spreadsheetml/2006/main">
  <c r="AU9" i="45" l="1"/>
  <c r="AU7" i="45" s="1"/>
  <c r="Z9" i="44"/>
  <c r="Y9" i="44"/>
  <c r="N9" i="44"/>
  <c r="M9" i="44"/>
  <c r="L9" i="44"/>
  <c r="K9" i="44"/>
  <c r="Z8" i="44"/>
  <c r="Y8" i="44"/>
  <c r="N8" i="44"/>
  <c r="M8" i="44"/>
  <c r="L8" i="44"/>
  <c r="K8" i="44"/>
  <c r="Z9" i="43"/>
  <c r="Y9" i="43"/>
  <c r="N9" i="43"/>
  <c r="M9" i="43"/>
  <c r="L9" i="43"/>
  <c r="K9" i="43"/>
  <c r="Z8" i="43"/>
  <c r="Y8" i="43"/>
  <c r="N8" i="43"/>
  <c r="M8" i="43"/>
  <c r="L8" i="43"/>
  <c r="K8" i="43"/>
  <c r="BI7" i="37"/>
  <c r="AM9" i="39"/>
  <c r="AL9" i="39"/>
  <c r="AK9" i="39"/>
  <c r="AJ9" i="39"/>
  <c r="AM8" i="39"/>
  <c r="AL8" i="39"/>
  <c r="AK8" i="39"/>
  <c r="AJ8" i="39"/>
  <c r="Y14" i="27"/>
  <c r="Y9" i="27"/>
  <c r="Y7" i="27" s="1"/>
  <c r="BH7" i="37"/>
  <c r="AE9" i="28"/>
  <c r="AE7" i="28" s="1"/>
  <c r="AF9" i="28"/>
  <c r="AF7" i="28" s="1"/>
  <c r="AG9" i="28"/>
  <c r="AH9" i="28"/>
  <c r="AH7" i="28" s="1"/>
  <c r="AI9" i="28"/>
  <c r="AI7" i="28" s="1"/>
  <c r="AE39" i="28"/>
  <c r="AF39" i="28"/>
  <c r="AG39" i="28"/>
  <c r="AH39" i="28"/>
  <c r="AI39" i="28"/>
  <c r="I14" i="27"/>
  <c r="C7" i="9"/>
  <c r="D7" i="9"/>
  <c r="E7" i="9"/>
  <c r="F7" i="9"/>
  <c r="G7" i="9"/>
  <c r="H7" i="9"/>
  <c r="J7" i="9"/>
  <c r="K7" i="9"/>
  <c r="L7" i="9"/>
  <c r="N7" i="9"/>
  <c r="O7" i="9"/>
  <c r="C8" i="9"/>
  <c r="D8" i="9"/>
  <c r="E8" i="9"/>
  <c r="F8" i="9"/>
  <c r="G8" i="9"/>
  <c r="H8" i="9"/>
  <c r="J8" i="9"/>
  <c r="K8" i="9"/>
  <c r="L8" i="9"/>
  <c r="N8" i="9"/>
  <c r="O8" i="9"/>
  <c r="C9" i="9"/>
  <c r="D9" i="9"/>
  <c r="E9" i="9"/>
  <c r="F9" i="9"/>
  <c r="G9" i="9"/>
  <c r="H9" i="9"/>
  <c r="J9" i="9"/>
  <c r="K9" i="9"/>
  <c r="L9" i="9"/>
  <c r="N9" i="9"/>
  <c r="O9" i="9"/>
  <c r="C10" i="9"/>
  <c r="D10" i="9"/>
  <c r="E10" i="9"/>
  <c r="F10" i="9"/>
  <c r="G10" i="9"/>
  <c r="H10" i="9"/>
  <c r="J10" i="9"/>
  <c r="K10" i="9"/>
  <c r="L10" i="9"/>
  <c r="N10" i="9"/>
  <c r="O10" i="9"/>
  <c r="C11" i="9"/>
  <c r="D11" i="9"/>
  <c r="E11" i="9"/>
  <c r="F11" i="9"/>
  <c r="G11" i="9"/>
  <c r="H11" i="9"/>
  <c r="J11" i="9"/>
  <c r="K11" i="9"/>
  <c r="L11" i="9"/>
  <c r="N11" i="9"/>
  <c r="O11" i="9"/>
  <c r="C12" i="9"/>
  <c r="D12" i="9"/>
  <c r="E12" i="9"/>
  <c r="F12" i="9"/>
  <c r="G12" i="9"/>
  <c r="H12" i="9"/>
  <c r="J12" i="9"/>
  <c r="K12" i="9"/>
  <c r="L12" i="9"/>
  <c r="N12" i="9"/>
  <c r="O12" i="9"/>
  <c r="C13" i="9"/>
  <c r="D13" i="9"/>
  <c r="E13" i="9"/>
  <c r="F13" i="9"/>
  <c r="G13" i="9"/>
  <c r="H13" i="9"/>
  <c r="J13" i="9"/>
  <c r="K13" i="9"/>
  <c r="L13" i="9"/>
  <c r="N13" i="9"/>
  <c r="O13" i="9"/>
  <c r="C14" i="9"/>
  <c r="D14" i="9"/>
  <c r="E14" i="9"/>
  <c r="F14" i="9"/>
  <c r="G14" i="9"/>
  <c r="H14" i="9"/>
  <c r="J14" i="9"/>
  <c r="K14" i="9"/>
  <c r="L14" i="9"/>
  <c r="N14" i="9"/>
  <c r="O14" i="9"/>
  <c r="C15" i="9"/>
  <c r="D15" i="9"/>
  <c r="E15" i="9"/>
  <c r="F15" i="9"/>
  <c r="G15" i="9"/>
  <c r="H15" i="9"/>
  <c r="J15" i="9"/>
  <c r="K15" i="9"/>
  <c r="L15" i="9"/>
  <c r="N15" i="9"/>
  <c r="O15" i="9"/>
  <c r="C16" i="9"/>
  <c r="D16" i="9"/>
  <c r="E16" i="9"/>
  <c r="F16" i="9"/>
  <c r="G16" i="9"/>
  <c r="H16" i="9"/>
  <c r="J16" i="9"/>
  <c r="K16" i="9"/>
  <c r="L16" i="9"/>
  <c r="N16" i="9"/>
  <c r="O16" i="9"/>
  <c r="C17" i="9"/>
  <c r="D17" i="9"/>
  <c r="E17" i="9"/>
  <c r="F17" i="9"/>
  <c r="G17" i="9"/>
  <c r="H17" i="9"/>
  <c r="I17" i="9"/>
  <c r="J17" i="9"/>
  <c r="K17" i="9"/>
  <c r="L17" i="9"/>
  <c r="N17" i="9"/>
  <c r="O17" i="9"/>
  <c r="C18" i="9"/>
  <c r="D18" i="9"/>
  <c r="E18" i="9"/>
  <c r="F18" i="9"/>
  <c r="G18" i="9"/>
  <c r="H18" i="9"/>
  <c r="I18" i="9"/>
  <c r="J18" i="9"/>
  <c r="K18" i="9"/>
  <c r="L18" i="9"/>
  <c r="N18" i="9"/>
  <c r="O18" i="9"/>
  <c r="C19" i="9"/>
  <c r="D19" i="9"/>
  <c r="E19" i="9"/>
  <c r="F19" i="9"/>
  <c r="G19" i="9"/>
  <c r="H19" i="9"/>
  <c r="I19" i="9"/>
  <c r="J19" i="9"/>
  <c r="K19" i="9"/>
  <c r="L19" i="9"/>
  <c r="N19" i="9"/>
  <c r="O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AI40" i="13"/>
  <c r="AI7" i="13" s="1"/>
  <c r="C7" i="1"/>
  <c r="D7" i="1"/>
  <c r="E7" i="1"/>
  <c r="F7" i="1"/>
  <c r="G7" i="1"/>
  <c r="H7" i="1"/>
  <c r="J7" i="1"/>
  <c r="K7" i="1"/>
  <c r="L7" i="1"/>
  <c r="N7" i="1"/>
  <c r="O7" i="1"/>
  <c r="C8" i="1"/>
  <c r="D8" i="1"/>
  <c r="E8" i="1"/>
  <c r="F8" i="1"/>
  <c r="G8" i="1"/>
  <c r="H8" i="1"/>
  <c r="J8" i="1"/>
  <c r="K8" i="1"/>
  <c r="L8" i="1"/>
  <c r="N8" i="1"/>
  <c r="O8" i="1"/>
  <c r="C9" i="1"/>
  <c r="D9" i="1"/>
  <c r="E9" i="1"/>
  <c r="F9" i="1"/>
  <c r="G9" i="1"/>
  <c r="H9" i="1"/>
  <c r="J9" i="1"/>
  <c r="K9" i="1"/>
  <c r="L9" i="1"/>
  <c r="N9" i="1"/>
  <c r="O9" i="1"/>
  <c r="C10" i="1"/>
  <c r="D10" i="1"/>
  <c r="E10" i="1"/>
  <c r="F10" i="1"/>
  <c r="G10" i="1"/>
  <c r="H10" i="1"/>
  <c r="J10" i="1"/>
  <c r="K10" i="1"/>
  <c r="L10" i="1"/>
  <c r="N10" i="1"/>
  <c r="O10" i="1"/>
  <c r="C11" i="1"/>
  <c r="D11" i="1"/>
  <c r="E11" i="1"/>
  <c r="F11" i="1"/>
  <c r="G11" i="1"/>
  <c r="H11" i="1"/>
  <c r="J11" i="1"/>
  <c r="K11" i="1"/>
  <c r="L11" i="1"/>
  <c r="N11" i="1"/>
  <c r="O11" i="1"/>
  <c r="C12" i="1"/>
  <c r="D12" i="1"/>
  <c r="E12" i="1"/>
  <c r="F12" i="1"/>
  <c r="G12" i="1"/>
  <c r="H12" i="1"/>
  <c r="J12" i="1"/>
  <c r="K12" i="1"/>
  <c r="L12" i="1"/>
  <c r="N12" i="1"/>
  <c r="O12" i="1"/>
  <c r="C13" i="1"/>
  <c r="D13" i="1"/>
  <c r="E13" i="1"/>
  <c r="F13" i="1"/>
  <c r="G13" i="1"/>
  <c r="H13" i="1"/>
  <c r="J13" i="1"/>
  <c r="K13" i="1"/>
  <c r="L13" i="1"/>
  <c r="N13" i="1"/>
  <c r="O13" i="1"/>
  <c r="C14" i="1"/>
  <c r="D14" i="1"/>
  <c r="E14" i="1"/>
  <c r="F14" i="1"/>
  <c r="G14" i="1"/>
  <c r="H14" i="1"/>
  <c r="J14" i="1"/>
  <c r="K14" i="1"/>
  <c r="L14" i="1"/>
  <c r="N14" i="1"/>
  <c r="O14" i="1"/>
  <c r="C18" i="1"/>
  <c r="D18" i="1"/>
  <c r="E18" i="1"/>
  <c r="F18" i="1"/>
  <c r="G18" i="1"/>
  <c r="H18" i="1"/>
  <c r="J18" i="1"/>
  <c r="K18" i="1"/>
  <c r="L18" i="1"/>
  <c r="N18" i="1"/>
  <c r="O18" i="1"/>
  <c r="C19" i="1"/>
  <c r="D19" i="1"/>
  <c r="E19" i="1"/>
  <c r="F19" i="1"/>
  <c r="G19" i="1"/>
  <c r="H19" i="1"/>
  <c r="J19" i="1"/>
  <c r="K19" i="1"/>
  <c r="L19" i="1"/>
  <c r="N19" i="1"/>
  <c r="O19" i="1"/>
  <c r="C20" i="1"/>
  <c r="D20" i="1"/>
  <c r="E20" i="1"/>
  <c r="F20" i="1"/>
  <c r="G20" i="1"/>
  <c r="H20" i="1"/>
  <c r="J20" i="1"/>
  <c r="K20" i="1"/>
  <c r="L20" i="1"/>
  <c r="N20" i="1"/>
  <c r="O20" i="1"/>
  <c r="C21" i="1"/>
  <c r="D21" i="1"/>
  <c r="E21" i="1"/>
  <c r="F21" i="1"/>
  <c r="G21" i="1"/>
  <c r="H21" i="1"/>
  <c r="J21" i="1"/>
  <c r="K21" i="1"/>
  <c r="L21" i="1"/>
  <c r="N21" i="1"/>
  <c r="O21" i="1"/>
  <c r="C22" i="1"/>
  <c r="D22" i="1"/>
  <c r="E22" i="1"/>
  <c r="F22" i="1"/>
  <c r="G22" i="1"/>
  <c r="H22" i="1"/>
  <c r="J22" i="1"/>
  <c r="K22" i="1"/>
  <c r="L22" i="1"/>
  <c r="N22" i="1"/>
  <c r="O22" i="1"/>
  <c r="C23" i="1"/>
  <c r="D23" i="1"/>
  <c r="E23" i="1"/>
  <c r="F23" i="1"/>
  <c r="G23" i="1"/>
  <c r="H23" i="1"/>
  <c r="J23" i="1"/>
  <c r="K23" i="1"/>
  <c r="L23" i="1"/>
  <c r="N23" i="1"/>
  <c r="O23" i="1"/>
  <c r="C24" i="1"/>
  <c r="D24" i="1"/>
  <c r="E24" i="1"/>
  <c r="F24" i="1"/>
  <c r="G24" i="1"/>
  <c r="H24" i="1"/>
  <c r="J24" i="1"/>
  <c r="K24" i="1"/>
  <c r="L24" i="1"/>
  <c r="N24" i="1"/>
  <c r="O24" i="1"/>
  <c r="C25" i="1"/>
  <c r="D25" i="1"/>
  <c r="E25" i="1"/>
  <c r="F25" i="1"/>
  <c r="G25" i="1"/>
  <c r="H25" i="1"/>
  <c r="J25" i="1"/>
  <c r="K25" i="1"/>
  <c r="L25" i="1"/>
  <c r="N25" i="1"/>
  <c r="O25" i="1"/>
  <c r="C26" i="1"/>
  <c r="D26" i="1"/>
  <c r="E26" i="1"/>
  <c r="F26" i="1"/>
  <c r="G26" i="1"/>
  <c r="H26" i="1"/>
  <c r="J26" i="1"/>
  <c r="K26" i="1"/>
  <c r="L26" i="1"/>
  <c r="N26" i="1"/>
  <c r="O26" i="1"/>
  <c r="C27" i="1"/>
  <c r="D27" i="1"/>
  <c r="E27" i="1"/>
  <c r="F27" i="1"/>
  <c r="G27" i="1"/>
  <c r="H27" i="1"/>
  <c r="J27" i="1"/>
  <c r="K27" i="1"/>
  <c r="L27" i="1"/>
  <c r="N27" i="1"/>
  <c r="O27" i="1"/>
  <c r="C28" i="1"/>
  <c r="D28" i="1"/>
  <c r="E28" i="1"/>
  <c r="F28" i="1"/>
  <c r="G28" i="1"/>
  <c r="H28" i="1"/>
  <c r="J28" i="1"/>
  <c r="K28" i="1"/>
  <c r="L28" i="1"/>
  <c r="N28" i="1"/>
  <c r="O28" i="1"/>
  <c r="C29" i="1"/>
  <c r="D29" i="1"/>
  <c r="E29" i="1"/>
  <c r="F29" i="1"/>
  <c r="G29" i="1"/>
  <c r="H29" i="1"/>
  <c r="J29" i="1"/>
  <c r="K29" i="1"/>
  <c r="L29" i="1"/>
  <c r="N29" i="1"/>
  <c r="O29" i="1"/>
  <c r="C33" i="1"/>
  <c r="D33" i="1"/>
  <c r="E33" i="1"/>
  <c r="F33" i="1"/>
  <c r="G33" i="1"/>
  <c r="H33" i="1"/>
  <c r="J33" i="1"/>
  <c r="K33" i="1"/>
  <c r="L33" i="1"/>
  <c r="N33" i="1"/>
  <c r="O33" i="1"/>
  <c r="C34" i="1"/>
  <c r="D34" i="1"/>
  <c r="E34" i="1"/>
  <c r="F34" i="1"/>
  <c r="G34" i="1"/>
  <c r="H34" i="1"/>
  <c r="J34" i="1"/>
  <c r="K34" i="1"/>
  <c r="L34" i="1"/>
  <c r="N34" i="1"/>
  <c r="O34" i="1"/>
  <c r="C35" i="1"/>
  <c r="D35" i="1"/>
  <c r="E35" i="1"/>
  <c r="F35" i="1"/>
  <c r="G35" i="1"/>
  <c r="H35" i="1"/>
  <c r="J35" i="1"/>
  <c r="K35" i="1"/>
  <c r="L35" i="1"/>
  <c r="N35" i="1"/>
  <c r="O35" i="1"/>
  <c r="C36" i="1"/>
  <c r="D36" i="1"/>
  <c r="E36" i="1"/>
  <c r="F36" i="1"/>
  <c r="G36" i="1"/>
  <c r="H36" i="1"/>
  <c r="J36" i="1"/>
  <c r="K36" i="1"/>
  <c r="L36" i="1"/>
  <c r="N36" i="1"/>
  <c r="O36" i="1"/>
  <c r="C37" i="1"/>
  <c r="D37" i="1"/>
  <c r="E37" i="1"/>
  <c r="F37" i="1"/>
  <c r="G37" i="1"/>
  <c r="H37" i="1"/>
  <c r="J37" i="1"/>
  <c r="K37" i="1"/>
  <c r="L37" i="1"/>
  <c r="N37" i="1"/>
  <c r="O37" i="1"/>
  <c r="C38" i="1"/>
  <c r="D38" i="1"/>
  <c r="E38" i="1"/>
  <c r="F38" i="1"/>
  <c r="G38" i="1"/>
  <c r="H38" i="1"/>
  <c r="J38" i="1"/>
  <c r="K38" i="1"/>
  <c r="L38" i="1"/>
  <c r="N38" i="1"/>
  <c r="O38" i="1"/>
  <c r="C39" i="1"/>
  <c r="D39" i="1"/>
  <c r="E39" i="1"/>
  <c r="F39" i="1"/>
  <c r="G39" i="1"/>
  <c r="H39" i="1"/>
  <c r="J39" i="1"/>
  <c r="K39" i="1"/>
  <c r="L39" i="1"/>
  <c r="N39" i="1"/>
  <c r="O39" i="1"/>
  <c r="C40" i="1"/>
  <c r="D40" i="1"/>
  <c r="E40" i="1"/>
  <c r="F40" i="1"/>
  <c r="G40" i="1"/>
  <c r="H40" i="1"/>
  <c r="J40" i="1"/>
  <c r="K40" i="1"/>
  <c r="L40" i="1"/>
  <c r="N40" i="1"/>
  <c r="O40" i="1"/>
  <c r="C41" i="1"/>
  <c r="D41" i="1"/>
  <c r="E41" i="1"/>
  <c r="F41" i="1"/>
  <c r="G41" i="1"/>
  <c r="H41" i="1"/>
  <c r="J41" i="1"/>
  <c r="K41" i="1"/>
  <c r="L41" i="1"/>
  <c r="N41" i="1"/>
  <c r="O41" i="1"/>
  <c r="C42" i="1"/>
  <c r="D42" i="1"/>
  <c r="E42" i="1"/>
  <c r="F42" i="1"/>
  <c r="G42" i="1"/>
  <c r="H42" i="1"/>
  <c r="J42" i="1"/>
  <c r="K42" i="1"/>
  <c r="L42" i="1"/>
  <c r="N42" i="1"/>
  <c r="O42" i="1"/>
  <c r="C43" i="1"/>
  <c r="D43" i="1"/>
  <c r="E43" i="1"/>
  <c r="F43" i="1"/>
  <c r="G43" i="1"/>
  <c r="H43" i="1"/>
  <c r="J43" i="1"/>
  <c r="K43" i="1"/>
  <c r="L43" i="1"/>
  <c r="N43" i="1"/>
  <c r="O43" i="1"/>
  <c r="C44" i="1"/>
  <c r="D44" i="1"/>
  <c r="E44" i="1"/>
  <c r="F44" i="1"/>
  <c r="G44" i="1"/>
  <c r="H44" i="1"/>
  <c r="J44" i="1"/>
  <c r="K44" i="1"/>
  <c r="L44" i="1"/>
  <c r="N44" i="1"/>
  <c r="O44" i="1"/>
  <c r="C48" i="1"/>
  <c r="D48" i="1"/>
  <c r="E48" i="1"/>
  <c r="F48" i="1"/>
  <c r="G48" i="1"/>
  <c r="H48" i="1"/>
  <c r="J48" i="1"/>
  <c r="K48" i="1"/>
  <c r="L48" i="1"/>
  <c r="N48" i="1"/>
  <c r="O48" i="1"/>
  <c r="C49" i="1"/>
  <c r="D49" i="1"/>
  <c r="E49" i="1"/>
  <c r="F49" i="1"/>
  <c r="G49" i="1"/>
  <c r="H49" i="1"/>
  <c r="J49" i="1"/>
  <c r="K49" i="1"/>
  <c r="L49" i="1"/>
  <c r="N49" i="1"/>
  <c r="O49" i="1"/>
  <c r="C50" i="1"/>
  <c r="D50" i="1"/>
  <c r="E50" i="1"/>
  <c r="F50" i="1"/>
  <c r="G50" i="1"/>
  <c r="H50" i="1"/>
  <c r="J50" i="1"/>
  <c r="K50" i="1"/>
  <c r="L50" i="1"/>
  <c r="N50" i="1"/>
  <c r="O50" i="1"/>
  <c r="C51" i="1"/>
  <c r="D51" i="1"/>
  <c r="E51" i="1"/>
  <c r="F51" i="1"/>
  <c r="G51" i="1"/>
  <c r="H51" i="1"/>
  <c r="J51" i="1"/>
  <c r="K51" i="1"/>
  <c r="L51" i="1"/>
  <c r="N51" i="1"/>
  <c r="O51" i="1"/>
  <c r="C52" i="1"/>
  <c r="D52" i="1"/>
  <c r="E52" i="1"/>
  <c r="F52" i="1"/>
  <c r="G52" i="1"/>
  <c r="H52" i="1"/>
  <c r="J52" i="1"/>
  <c r="K52" i="1"/>
  <c r="L52" i="1"/>
  <c r="N52" i="1"/>
  <c r="O52" i="1"/>
  <c r="C53" i="1"/>
  <c r="D53" i="1"/>
  <c r="E53" i="1"/>
  <c r="F53" i="1"/>
  <c r="G53" i="1"/>
  <c r="H53" i="1"/>
  <c r="J53" i="1"/>
  <c r="K53" i="1"/>
  <c r="L53" i="1"/>
  <c r="N53" i="1"/>
  <c r="O53" i="1"/>
  <c r="C54" i="1"/>
  <c r="D54" i="1"/>
  <c r="E54" i="1"/>
  <c r="F54" i="1"/>
  <c r="G54" i="1"/>
  <c r="H54" i="1"/>
  <c r="J54" i="1"/>
  <c r="K54" i="1"/>
  <c r="L54" i="1"/>
  <c r="N54" i="1"/>
  <c r="O54" i="1"/>
  <c r="C55" i="1"/>
  <c r="D55" i="1"/>
  <c r="E55" i="1"/>
  <c r="F55" i="1"/>
  <c r="G55" i="1"/>
  <c r="H55" i="1"/>
  <c r="J55" i="1"/>
  <c r="K55" i="1"/>
  <c r="L55" i="1"/>
  <c r="N55" i="1"/>
  <c r="O55" i="1"/>
  <c r="C56" i="1"/>
  <c r="D56" i="1"/>
  <c r="E56" i="1"/>
  <c r="F56" i="1"/>
  <c r="G56" i="1"/>
  <c r="H56" i="1"/>
  <c r="J56" i="1"/>
  <c r="K56" i="1"/>
  <c r="L56" i="1"/>
  <c r="N56" i="1"/>
  <c r="O56" i="1"/>
  <c r="C57" i="1"/>
  <c r="D57" i="1"/>
  <c r="E57" i="1"/>
  <c r="F57" i="1"/>
  <c r="G57" i="1"/>
  <c r="H57" i="1"/>
  <c r="J57" i="1"/>
  <c r="K57" i="1"/>
  <c r="L57" i="1"/>
  <c r="N57" i="1"/>
  <c r="O57" i="1"/>
  <c r="C58" i="1"/>
  <c r="D58" i="1"/>
  <c r="E58" i="1"/>
  <c r="F58" i="1"/>
  <c r="G58" i="1"/>
  <c r="H58" i="1"/>
  <c r="J58" i="1"/>
  <c r="K58" i="1"/>
  <c r="L58" i="1"/>
  <c r="N58" i="1"/>
  <c r="O58" i="1"/>
  <c r="C59" i="1"/>
  <c r="D59" i="1"/>
  <c r="E59" i="1"/>
  <c r="F59" i="1"/>
  <c r="G59" i="1"/>
  <c r="H59" i="1"/>
  <c r="I59" i="1"/>
  <c r="J59" i="1"/>
  <c r="K59" i="1"/>
  <c r="L59" i="1"/>
  <c r="N59" i="1"/>
  <c r="O59" i="1"/>
  <c r="C63" i="1"/>
  <c r="D63" i="1"/>
  <c r="E63" i="1"/>
  <c r="F63" i="1"/>
  <c r="G63" i="1"/>
  <c r="H63" i="1"/>
  <c r="I63" i="1"/>
  <c r="J63" i="1"/>
  <c r="K63" i="1"/>
  <c r="L63" i="1"/>
  <c r="N63" i="1"/>
  <c r="O63" i="1"/>
  <c r="C64" i="1"/>
  <c r="D64" i="1"/>
  <c r="E64" i="1"/>
  <c r="F64" i="1"/>
  <c r="G64" i="1"/>
  <c r="H64" i="1"/>
  <c r="I64" i="1"/>
  <c r="J64" i="1"/>
  <c r="K64" i="1"/>
  <c r="L64" i="1"/>
  <c r="N64" i="1"/>
  <c r="O64" i="1"/>
  <c r="C65" i="1"/>
  <c r="D65" i="1"/>
  <c r="E65" i="1"/>
  <c r="F65" i="1"/>
  <c r="G65" i="1"/>
  <c r="H65" i="1"/>
  <c r="I65" i="1"/>
  <c r="J65" i="1"/>
  <c r="K65" i="1"/>
  <c r="L65" i="1"/>
  <c r="N65" i="1"/>
  <c r="O65" i="1"/>
  <c r="C66" i="1"/>
  <c r="D66" i="1"/>
  <c r="E66" i="1"/>
  <c r="F66" i="1"/>
  <c r="G66" i="1"/>
  <c r="H66" i="1"/>
  <c r="I66" i="1"/>
  <c r="J66" i="1"/>
  <c r="K66" i="1"/>
  <c r="L66" i="1"/>
  <c r="N66" i="1"/>
  <c r="O66" i="1"/>
  <c r="C67" i="1"/>
  <c r="D67" i="1"/>
  <c r="E67" i="1"/>
  <c r="F67" i="1"/>
  <c r="G67" i="1"/>
  <c r="H67" i="1"/>
  <c r="I67" i="1"/>
  <c r="J67" i="1"/>
  <c r="K67" i="1"/>
  <c r="L67" i="1"/>
  <c r="N67" i="1"/>
  <c r="O67" i="1"/>
  <c r="C68" i="1"/>
  <c r="D68" i="1"/>
  <c r="E68" i="1"/>
  <c r="F68" i="1"/>
  <c r="G68" i="1"/>
  <c r="H68" i="1"/>
  <c r="I68" i="1"/>
  <c r="J68" i="1"/>
  <c r="K68" i="1"/>
  <c r="L68" i="1"/>
  <c r="N68" i="1"/>
  <c r="O68" i="1"/>
  <c r="C69" i="1"/>
  <c r="D69" i="1"/>
  <c r="E69" i="1"/>
  <c r="F69" i="1"/>
  <c r="G69" i="1"/>
  <c r="H69" i="1"/>
  <c r="I69" i="1"/>
  <c r="J69" i="1"/>
  <c r="K69" i="1"/>
  <c r="L69" i="1"/>
  <c r="N69" i="1"/>
  <c r="O69" i="1"/>
  <c r="C70" i="1"/>
  <c r="D70" i="1"/>
  <c r="E70" i="1"/>
  <c r="F70" i="1"/>
  <c r="G70" i="1"/>
  <c r="H70" i="1"/>
  <c r="I70" i="1"/>
  <c r="J70" i="1"/>
  <c r="K70" i="1"/>
  <c r="L70" i="1"/>
  <c r="N70" i="1"/>
  <c r="O70" i="1"/>
  <c r="C71" i="1"/>
  <c r="D71" i="1"/>
  <c r="E71" i="1"/>
  <c r="F71" i="1"/>
  <c r="G71" i="1"/>
  <c r="H71" i="1"/>
  <c r="I71" i="1"/>
  <c r="J71" i="1"/>
  <c r="K71" i="1"/>
  <c r="L71" i="1"/>
  <c r="N71" i="1"/>
  <c r="O71" i="1"/>
  <c r="C72" i="1"/>
  <c r="D72" i="1"/>
  <c r="E72" i="1"/>
  <c r="F72" i="1"/>
  <c r="G72" i="1"/>
  <c r="H72" i="1"/>
  <c r="I72" i="1"/>
  <c r="J72" i="1"/>
  <c r="K72" i="1"/>
  <c r="L72" i="1"/>
  <c r="N72" i="1"/>
  <c r="O72" i="1"/>
  <c r="C73" i="1"/>
  <c r="D73" i="1"/>
  <c r="E73" i="1"/>
  <c r="F73" i="1"/>
  <c r="G73" i="1"/>
  <c r="H73" i="1"/>
  <c r="I73" i="1"/>
  <c r="J73" i="1"/>
  <c r="K73" i="1"/>
  <c r="L73" i="1"/>
  <c r="N73" i="1"/>
  <c r="O73" i="1"/>
  <c r="C74" i="1"/>
  <c r="D74" i="1"/>
  <c r="E74" i="1"/>
  <c r="F74" i="1"/>
  <c r="G74" i="1"/>
  <c r="H74" i="1"/>
  <c r="I74" i="1"/>
  <c r="J74" i="1"/>
  <c r="K74" i="1"/>
  <c r="L74" i="1"/>
  <c r="N74" i="1"/>
  <c r="O74" i="1"/>
  <c r="C78" i="1"/>
  <c r="D78" i="1"/>
  <c r="E78" i="1"/>
  <c r="F78" i="1"/>
  <c r="G78" i="1"/>
  <c r="H78" i="1"/>
  <c r="I78" i="1"/>
  <c r="J78" i="1"/>
  <c r="K78" i="1"/>
  <c r="L78" i="1"/>
  <c r="N78" i="1"/>
  <c r="O78" i="1"/>
  <c r="C79" i="1"/>
  <c r="D79" i="1"/>
  <c r="E79" i="1"/>
  <c r="F79" i="1"/>
  <c r="G79" i="1"/>
  <c r="H79" i="1"/>
  <c r="I79" i="1"/>
  <c r="J79" i="1"/>
  <c r="K79" i="1"/>
  <c r="L79" i="1"/>
  <c r="N79" i="1"/>
  <c r="O79" i="1"/>
  <c r="C80" i="1"/>
  <c r="D80" i="1"/>
  <c r="E80" i="1"/>
  <c r="F80" i="1"/>
  <c r="G80" i="1"/>
  <c r="H80" i="1"/>
  <c r="I80" i="1"/>
  <c r="J80" i="1"/>
  <c r="K80" i="1"/>
  <c r="L80" i="1"/>
  <c r="N80" i="1"/>
  <c r="O80" i="1"/>
  <c r="C81" i="1"/>
  <c r="D81" i="1"/>
  <c r="E81" i="1"/>
  <c r="F81" i="1"/>
  <c r="G81" i="1"/>
  <c r="H81" i="1"/>
  <c r="I81" i="1"/>
  <c r="J81" i="1"/>
  <c r="K81" i="1"/>
  <c r="L81" i="1"/>
  <c r="N81" i="1"/>
  <c r="O81" i="1"/>
  <c r="C82" i="1"/>
  <c r="D82" i="1"/>
  <c r="E82" i="1"/>
  <c r="F82" i="1"/>
  <c r="G82" i="1"/>
  <c r="H82" i="1"/>
  <c r="I82" i="1"/>
  <c r="J82" i="1"/>
  <c r="K82" i="1"/>
  <c r="L82" i="1"/>
  <c r="N82" i="1"/>
  <c r="O82" i="1"/>
  <c r="C83" i="1"/>
  <c r="D83" i="1"/>
  <c r="E83" i="1"/>
  <c r="F83" i="1"/>
  <c r="G83" i="1"/>
  <c r="H83" i="1"/>
  <c r="I83" i="1"/>
  <c r="J83" i="1"/>
  <c r="K83" i="1"/>
  <c r="L83" i="1"/>
  <c r="N83" i="1"/>
  <c r="O83" i="1"/>
  <c r="C84" i="1"/>
  <c r="D84" i="1"/>
  <c r="E84" i="1"/>
  <c r="F84" i="1"/>
  <c r="G84" i="1"/>
  <c r="H84" i="1"/>
  <c r="I84" i="1"/>
  <c r="J84" i="1"/>
  <c r="K84" i="1"/>
  <c r="L84" i="1"/>
  <c r="N84" i="1"/>
  <c r="O84" i="1"/>
  <c r="C85" i="1"/>
  <c r="D85" i="1"/>
  <c r="E85" i="1"/>
  <c r="F85" i="1"/>
  <c r="G85" i="1"/>
  <c r="H85" i="1"/>
  <c r="I85" i="1"/>
  <c r="J85" i="1"/>
  <c r="K85" i="1"/>
  <c r="L85" i="1"/>
  <c r="N85" i="1"/>
  <c r="O85" i="1"/>
  <c r="C86" i="1"/>
  <c r="D86" i="1"/>
  <c r="E86" i="1"/>
  <c r="F86" i="1"/>
  <c r="G86" i="1"/>
  <c r="H86" i="1"/>
  <c r="I86" i="1"/>
  <c r="J86" i="1"/>
  <c r="K86" i="1"/>
  <c r="L86" i="1"/>
  <c r="N86" i="1"/>
  <c r="O86" i="1"/>
  <c r="C87" i="1"/>
  <c r="D87" i="1"/>
  <c r="E87" i="1"/>
  <c r="F87" i="1"/>
  <c r="G87" i="1"/>
  <c r="H87" i="1"/>
  <c r="I87" i="1"/>
  <c r="J87" i="1"/>
  <c r="K87" i="1"/>
  <c r="L87" i="1"/>
  <c r="N87" i="1"/>
  <c r="O87" i="1"/>
  <c r="C88" i="1"/>
  <c r="D88" i="1"/>
  <c r="E88" i="1"/>
  <c r="F88" i="1"/>
  <c r="G88" i="1"/>
  <c r="H88" i="1"/>
  <c r="I88" i="1"/>
  <c r="J88" i="1"/>
  <c r="K88" i="1"/>
  <c r="L88" i="1"/>
  <c r="N88" i="1"/>
  <c r="O88" i="1"/>
  <c r="C89" i="1"/>
  <c r="D89" i="1"/>
  <c r="E89" i="1"/>
  <c r="F89" i="1"/>
  <c r="G89" i="1"/>
  <c r="H89" i="1"/>
  <c r="I89" i="1"/>
  <c r="J89" i="1"/>
  <c r="K89" i="1"/>
  <c r="L89" i="1"/>
  <c r="N89" i="1"/>
  <c r="O89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AG7" i="28"/>
</calcChain>
</file>

<file path=xl/sharedStrings.xml><?xml version="1.0" encoding="utf-8"?>
<sst xmlns="http://schemas.openxmlformats.org/spreadsheetml/2006/main" count="1996" uniqueCount="475">
  <si>
    <t>Cuadro V-2</t>
  </si>
  <si>
    <t>BANPRO</t>
  </si>
  <si>
    <t>BANCENTRO</t>
  </si>
  <si>
    <t>BAC</t>
  </si>
  <si>
    <t>BDF</t>
  </si>
  <si>
    <t xml:space="preserve">1995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</si>
  <si>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</si>
  <si>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</si>
  <si>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</si>
  <si>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</si>
  <si>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</si>
  <si>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</si>
  <si>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</si>
  <si>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</si>
  <si>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</si>
  <si>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</si>
  <si>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</si>
  <si>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</si>
  <si>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1996  </t>
  </si>
  <si>
    <t xml:space="preserve">1998  </t>
  </si>
  <si>
    <t>1999</t>
  </si>
  <si>
    <t>2000</t>
  </si>
  <si>
    <t>1997</t>
  </si>
  <si>
    <t>FINARCA</t>
  </si>
  <si>
    <t>2001</t>
  </si>
  <si>
    <t>2002</t>
  </si>
  <si>
    <t>2003</t>
  </si>
  <si>
    <t>2004</t>
  </si>
  <si>
    <t>(Saldos en millones de córdobas)</t>
  </si>
  <si>
    <t>Activos totales</t>
  </si>
  <si>
    <t>C_VARIAB</t>
  </si>
  <si>
    <t>3.51.1</t>
  </si>
  <si>
    <t>3.51.1.1</t>
  </si>
  <si>
    <t>3.51.1.1.1</t>
  </si>
  <si>
    <t>3.51.1.1.2</t>
  </si>
  <si>
    <t>3.51.1.1.3</t>
  </si>
  <si>
    <t>3.51.1.2</t>
  </si>
  <si>
    <t>3.51.1.2.1</t>
  </si>
  <si>
    <t>3.51.1.2.10</t>
  </si>
  <si>
    <t>3.51.1.2.11</t>
  </si>
  <si>
    <t>3.51.1.2.12</t>
  </si>
  <si>
    <t>3.51.1.2.13</t>
  </si>
  <si>
    <t>3.51.1.2.14</t>
  </si>
  <si>
    <t>3.51.1.2.15</t>
  </si>
  <si>
    <t>3.51.1.2.16</t>
  </si>
  <si>
    <t>3.51.1.2.17</t>
  </si>
  <si>
    <t>3.51.1.2.2</t>
  </si>
  <si>
    <t>3.51.1.2.3</t>
  </si>
  <si>
    <t>3.51.1.2.4</t>
  </si>
  <si>
    <t>3.51.1.2.5</t>
  </si>
  <si>
    <t>3.51.1.2.6</t>
  </si>
  <si>
    <t>3.51.1.2.7</t>
  </si>
  <si>
    <t>3.51.1.2.8</t>
  </si>
  <si>
    <t>3.51.1.2.9</t>
  </si>
  <si>
    <t>C_PERIOD</t>
  </si>
  <si>
    <t>C_REFERE</t>
  </si>
  <si>
    <t>C_UNIDAD</t>
  </si>
  <si>
    <t>ANO</t>
  </si>
  <si>
    <t>Sum of GETDATOSSIEC(C_VARIAB,C_PERIOD</t>
  </si>
  <si>
    <t>MES</t>
  </si>
  <si>
    <t>3.51.1.3</t>
  </si>
  <si>
    <t>3.51.1.4</t>
  </si>
  <si>
    <t>30</t>
  </si>
  <si>
    <t>003</t>
  </si>
  <si>
    <t>4</t>
  </si>
  <si>
    <t>Año y mes</t>
  </si>
  <si>
    <t>CALEY DAGNALL</t>
  </si>
  <si>
    <t>Sociedades de depósito liquidadas</t>
  </si>
  <si>
    <t>Grand Total</t>
  </si>
  <si>
    <t>PROCREDIT</t>
  </si>
  <si>
    <t>3.51.1.2.18</t>
  </si>
  <si>
    <t>(All)</t>
  </si>
  <si>
    <t>-</t>
  </si>
  <si>
    <t>3.51.1.2.19</t>
  </si>
  <si>
    <t>FAMA</t>
  </si>
  <si>
    <r>
      <t xml:space="preserve">CITIBANK </t>
    </r>
    <r>
      <rPr>
        <b/>
        <vertAlign val="superscript"/>
        <sz val="11"/>
        <rFont val="Verdana"/>
        <family val="2"/>
      </rPr>
      <t>3/</t>
    </r>
  </si>
  <si>
    <r>
      <t xml:space="preserve">HSBC </t>
    </r>
    <r>
      <rPr>
        <b/>
        <vertAlign val="superscript"/>
        <sz val="11"/>
        <rFont val="Verdana"/>
        <family val="2"/>
      </rPr>
      <t>1/</t>
    </r>
  </si>
  <si>
    <r>
      <t xml:space="preserve">BANEX </t>
    </r>
    <r>
      <rPr>
        <b/>
        <vertAlign val="superscript"/>
        <sz val="11"/>
        <rFont val="Verdana"/>
        <family val="2"/>
      </rPr>
      <t>2/</t>
    </r>
  </si>
  <si>
    <t>1/</t>
  </si>
  <si>
    <t>2/</t>
  </si>
  <si>
    <t>3/</t>
  </si>
  <si>
    <t>Fuente</t>
  </si>
  <si>
    <t>: Desde 4 de Sep08 antes FINDESA</t>
  </si>
  <si>
    <t>: Desde 22 de Sep08 antes Banco Uno</t>
  </si>
  <si>
    <t>: SIBOIF.</t>
  </si>
  <si>
    <t>: Desde 23 de Jul07 antes BANISTMO.  A partir del 7 de julio pasó a ser oficina de representación.</t>
  </si>
  <si>
    <t>Total general</t>
  </si>
  <si>
    <t>Total 1995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</si>
  <si>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</si>
  <si>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</si>
  <si>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</si>
  <si>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</si>
  <si>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</si>
  <si>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</si>
  <si>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</si>
  <si>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</si>
  <si>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</si>
  <si>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1994</t>
  </si>
  <si>
    <t>Total 2005</t>
  </si>
  <si>
    <t>Total 2006</t>
  </si>
  <si>
    <t>Total 2007</t>
  </si>
  <si>
    <t>Total 2008</t>
  </si>
  <si>
    <t>Total 2009</t>
  </si>
  <si>
    <t>Total 2010</t>
  </si>
  <si>
    <t>Suma de GETDATOSSIEC(C_VARIAB,C_PERIOD,C_REFERE,C_UNIDAD,ANO,MES,VALOR,'V-2-04')</t>
  </si>
  <si>
    <t>BANADES</t>
  </si>
  <si>
    <t>BANIC</t>
  </si>
  <si>
    <t>BAMER</t>
  </si>
  <si>
    <t>INTERBANK</t>
  </si>
  <si>
    <t>BECA</t>
  </si>
  <si>
    <t>CALEY</t>
  </si>
  <si>
    <t>PRIBANCO</t>
  </si>
  <si>
    <t>CITIBANK</t>
  </si>
  <si>
    <t>BANCO SUR</t>
  </si>
  <si>
    <t>BANCO POPULAR</t>
  </si>
  <si>
    <t>BANCAFÉ</t>
  </si>
  <si>
    <t>Ene-00</t>
  </si>
  <si>
    <t>Marzo-01</t>
  </si>
  <si>
    <t>Ago-00</t>
  </si>
  <si>
    <t>Ago-01</t>
  </si>
  <si>
    <t>FINDELTA</t>
  </si>
  <si>
    <t>Julio-03</t>
  </si>
  <si>
    <t>Marzo-05</t>
  </si>
  <si>
    <t>banco</t>
  </si>
  <si>
    <t>financiera</t>
  </si>
  <si>
    <t>Finan. Sep 05</t>
  </si>
  <si>
    <t>BANEX</t>
  </si>
  <si>
    <t>Finan. Sep 08</t>
  </si>
  <si>
    <t>HSBC</t>
  </si>
  <si>
    <t>Junio 09</t>
  </si>
  <si>
    <t>Sep. 05</t>
  </si>
  <si>
    <t>FINDESA</t>
  </si>
  <si>
    <t>Ago. 08</t>
  </si>
  <si>
    <t>Total cartera de crédito</t>
  </si>
  <si>
    <t xml:space="preserve">2/ </t>
  </si>
  <si>
    <t xml:space="preserve">4/ </t>
  </si>
  <si>
    <t>4/</t>
  </si>
  <si>
    <t xml:space="preserve">1/ </t>
  </si>
  <si>
    <t xml:space="preserve">3/ </t>
  </si>
  <si>
    <t/>
  </si>
  <si>
    <r>
      <t xml:space="preserve">Fuente - </t>
    </r>
    <r>
      <rPr>
        <sz val="10"/>
        <color indexed="63"/>
        <rFont val="Verdana"/>
        <family val="2"/>
      </rPr>
      <t>Source</t>
    </r>
  </si>
  <si>
    <r>
      <t xml:space="preserve">Pasivos totales de las sociedades de depósito - </t>
    </r>
    <r>
      <rPr>
        <b/>
        <sz val="10"/>
        <color indexed="63"/>
        <rFont val="Verdana"/>
        <family val="2"/>
      </rPr>
      <t>Total liabilities - banks and financial institutions</t>
    </r>
  </si>
  <si>
    <r>
      <t xml:space="preserve">Activos totales de bancos - </t>
    </r>
    <r>
      <rPr>
        <b/>
        <sz val="10"/>
        <rFont val="Verdana"/>
        <family val="2"/>
      </rPr>
      <t>Banks total assets</t>
    </r>
  </si>
  <si>
    <r>
      <t xml:space="preserve">Depósitos de las sociedades de depósito en moneda nacional - </t>
    </r>
    <r>
      <rPr>
        <b/>
        <sz val="10"/>
        <rFont val="Verdana"/>
        <family val="2"/>
      </rPr>
      <t>Domestic currency deposits-Banks and financial institutions</t>
    </r>
  </si>
  <si>
    <r>
      <t xml:space="preserve">Depósitos de las sociedades de depósito en moneda extranjera - </t>
    </r>
    <r>
      <rPr>
        <b/>
        <sz val="10"/>
        <rFont val="Verdana"/>
        <family val="2"/>
      </rPr>
      <t>Foreing currency deposits-banks and financial institutions</t>
    </r>
  </si>
  <si>
    <r>
      <t xml:space="preserve">Concepto - </t>
    </r>
    <r>
      <rPr>
        <b/>
        <sz val="10"/>
        <rFont val="Verdana"/>
        <family val="2"/>
      </rPr>
      <t>Concept</t>
    </r>
  </si>
  <si>
    <r>
      <t xml:space="preserve">Activos totales - </t>
    </r>
    <r>
      <rPr>
        <b/>
        <sz val="10"/>
        <rFont val="Verdana"/>
        <family val="2"/>
      </rPr>
      <t>Total assets</t>
    </r>
  </si>
  <si>
    <r>
      <t xml:space="preserve">Banades - </t>
    </r>
    <r>
      <rPr>
        <sz val="10"/>
        <rFont val="Verdana"/>
        <family val="2"/>
      </rPr>
      <t>Banades</t>
    </r>
  </si>
  <si>
    <r>
      <t xml:space="preserve">Banic - </t>
    </r>
    <r>
      <rPr>
        <sz val="10"/>
        <rFont val="Verdana"/>
        <family val="2"/>
      </rPr>
      <t>Banic</t>
    </r>
  </si>
  <si>
    <r>
      <t xml:space="preserve">Banco Popular - </t>
    </r>
    <r>
      <rPr>
        <sz val="10"/>
        <rFont val="Verdana"/>
        <family val="2"/>
      </rPr>
      <t>Banco Popular</t>
    </r>
  </si>
  <si>
    <r>
      <t xml:space="preserve">Banco de América - </t>
    </r>
    <r>
      <rPr>
        <sz val="10"/>
        <rFont val="Verdana"/>
        <family val="2"/>
      </rPr>
      <t>Banco de América</t>
    </r>
  </si>
  <si>
    <r>
      <t xml:space="preserve">Caley-Dagnall - </t>
    </r>
    <r>
      <rPr>
        <sz val="10"/>
        <rFont val="Verdana"/>
        <family val="2"/>
      </rPr>
      <t>Caley-Dagnall</t>
    </r>
  </si>
  <si>
    <r>
      <t xml:space="preserve">Banco de Centroamérica - </t>
    </r>
    <r>
      <rPr>
        <sz val="10"/>
        <rFont val="Verdana"/>
        <family val="2"/>
      </rPr>
      <t>Banco de Centroamérica</t>
    </r>
  </si>
  <si>
    <r>
      <t>Banco de Londres y América del Sur -</t>
    </r>
    <r>
      <rPr>
        <sz val="10"/>
        <rFont val="Verdana"/>
        <family val="2"/>
      </rPr>
      <t xml:space="preserve"> Banco de Londres y América del Sur</t>
    </r>
  </si>
  <si>
    <r>
      <t xml:space="preserve">Bank of America - </t>
    </r>
    <r>
      <rPr>
        <sz val="10"/>
        <rFont val="Verdana"/>
        <family val="2"/>
      </rPr>
      <t>Bank of America</t>
    </r>
  </si>
  <si>
    <r>
      <t xml:space="preserve">Citibank, N.A. - </t>
    </r>
    <r>
      <rPr>
        <sz val="10"/>
        <rFont val="Verdana"/>
        <family val="2"/>
      </rPr>
      <t>Citibank, N.A.</t>
    </r>
  </si>
  <si>
    <r>
      <t>Banco Exterior -</t>
    </r>
    <r>
      <rPr>
        <sz val="10"/>
        <rFont val="Verdana"/>
        <family val="2"/>
      </rPr>
      <t xml:space="preserve"> Banco Exterior</t>
    </r>
  </si>
  <si>
    <r>
      <t xml:space="preserve">Banco Inmobiliario - </t>
    </r>
    <r>
      <rPr>
        <sz val="10"/>
        <rFont val="Verdana"/>
        <family val="2"/>
      </rPr>
      <t>Banco Inmobiliario</t>
    </r>
  </si>
  <si>
    <r>
      <t xml:space="preserve">Bamer - </t>
    </r>
    <r>
      <rPr>
        <sz val="10"/>
        <rFont val="Verdana"/>
        <family val="2"/>
      </rPr>
      <t>Bamer</t>
    </r>
  </si>
  <si>
    <r>
      <t xml:space="preserve">Banpro - </t>
    </r>
    <r>
      <rPr>
        <sz val="10"/>
        <rFont val="Verdana"/>
        <family val="2"/>
      </rPr>
      <t>Banpro</t>
    </r>
  </si>
  <si>
    <r>
      <t>Bancentro -</t>
    </r>
    <r>
      <rPr>
        <sz val="10"/>
        <rFont val="Verdana"/>
        <family val="2"/>
      </rPr>
      <t xml:space="preserve"> Bancentro</t>
    </r>
  </si>
  <si>
    <r>
      <t xml:space="preserve">BAC - </t>
    </r>
    <r>
      <rPr>
        <sz val="10"/>
        <rFont val="Verdana"/>
        <family val="2"/>
      </rPr>
      <t>BAC</t>
    </r>
  </si>
  <si>
    <r>
      <t xml:space="preserve">BDF - </t>
    </r>
    <r>
      <rPr>
        <sz val="10"/>
        <rFont val="Verdana"/>
        <family val="2"/>
      </rPr>
      <t>BDF</t>
    </r>
  </si>
  <si>
    <r>
      <t>Interbank -</t>
    </r>
    <r>
      <rPr>
        <sz val="10"/>
        <rFont val="Verdana"/>
        <family val="2"/>
      </rPr>
      <t xml:space="preserve"> Interbank</t>
    </r>
  </si>
  <si>
    <r>
      <t xml:space="preserve">Banco Sur - </t>
    </r>
    <r>
      <rPr>
        <sz val="10"/>
        <rFont val="Verdana"/>
        <family val="2"/>
      </rPr>
      <t>Banco Sur</t>
    </r>
  </si>
  <si>
    <r>
      <t xml:space="preserve">Beca - </t>
    </r>
    <r>
      <rPr>
        <sz val="10"/>
        <rFont val="Verdana"/>
        <family val="2"/>
      </rPr>
      <t>Beca</t>
    </r>
  </si>
  <si>
    <r>
      <t xml:space="preserve">Caley Dagnall - </t>
    </r>
    <r>
      <rPr>
        <sz val="10"/>
        <rFont val="Verdana"/>
        <family val="2"/>
      </rPr>
      <t>Caley Dagnall</t>
    </r>
  </si>
  <si>
    <r>
      <t xml:space="preserve">Bancafé - </t>
    </r>
    <r>
      <rPr>
        <sz val="10"/>
        <rFont val="Verdana"/>
        <family val="2"/>
      </rPr>
      <t>Bancafé</t>
    </r>
  </si>
  <si>
    <r>
      <t xml:space="preserve">Pribanco - </t>
    </r>
    <r>
      <rPr>
        <sz val="10"/>
        <rFont val="Verdana"/>
        <family val="2"/>
      </rPr>
      <t>Pribanco</t>
    </r>
  </si>
  <si>
    <r>
      <t>Banex</t>
    </r>
    <r>
      <rPr>
        <vertAlign val="superscript"/>
        <sz val="10"/>
        <color indexed="56"/>
        <rFont val="Verdana"/>
        <family val="2"/>
      </rPr>
      <t>3/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Banex</t>
    </r>
    <r>
      <rPr>
        <vertAlign val="superscript"/>
        <sz val="10"/>
        <rFont val="Verdana"/>
        <family val="2"/>
      </rPr>
      <t>3/</t>
    </r>
  </si>
  <si>
    <r>
      <t>Hsbc</t>
    </r>
    <r>
      <rPr>
        <vertAlign val="superscript"/>
        <sz val="10"/>
        <color indexed="56"/>
        <rFont val="Verdana"/>
        <family val="2"/>
      </rPr>
      <t>4/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Hsbc</t>
    </r>
    <r>
      <rPr>
        <vertAlign val="superscript"/>
        <sz val="10"/>
        <rFont val="Verdana"/>
        <family val="2"/>
      </rPr>
      <t>4/</t>
    </r>
  </si>
  <si>
    <r>
      <t xml:space="preserve">Findelta - </t>
    </r>
    <r>
      <rPr>
        <sz val="10"/>
        <rFont val="Verdana"/>
        <family val="2"/>
      </rPr>
      <t>Findelta</t>
    </r>
  </si>
  <si>
    <r>
      <t xml:space="preserve">Finarca - </t>
    </r>
    <r>
      <rPr>
        <sz val="10"/>
        <rFont val="Verdana"/>
        <family val="2"/>
      </rPr>
      <t>Finarca</t>
    </r>
  </si>
  <si>
    <r>
      <t xml:space="preserve">Findesa - </t>
    </r>
    <r>
      <rPr>
        <sz val="10"/>
        <rFont val="Verdana"/>
        <family val="2"/>
      </rPr>
      <t>Findesa</t>
    </r>
  </si>
  <si>
    <r>
      <t xml:space="preserve">Fama - </t>
    </r>
    <r>
      <rPr>
        <sz val="10"/>
        <rFont val="Verdana"/>
        <family val="2"/>
      </rPr>
      <t>Fama</t>
    </r>
  </si>
  <si>
    <r>
      <t xml:space="preserve">Finca - </t>
    </r>
    <r>
      <rPr>
        <sz val="10"/>
        <rFont val="Verdana"/>
        <family val="2"/>
      </rPr>
      <t>Finca</t>
    </r>
  </si>
  <si>
    <r>
      <t>Fuente -</t>
    </r>
    <r>
      <rPr>
        <sz val="10"/>
        <rFont val="Verdana"/>
        <family val="2"/>
      </rPr>
      <t xml:space="preserve"> Source</t>
    </r>
  </si>
  <si>
    <r>
      <t xml:space="preserve">Activos totales de sociedades financieras - </t>
    </r>
    <r>
      <rPr>
        <b/>
        <sz val="10"/>
        <rFont val="Verdana"/>
        <family val="2"/>
      </rPr>
      <t>Financial institutions - total assets</t>
    </r>
  </si>
  <si>
    <r>
      <t xml:space="preserve">Pasivos totales - </t>
    </r>
    <r>
      <rPr>
        <b/>
        <sz val="10"/>
        <rFont val="Verdana"/>
        <family val="2"/>
      </rPr>
      <t>Total liabilities</t>
    </r>
  </si>
  <si>
    <r>
      <t xml:space="preserve">Pasivos totales de bancos - </t>
    </r>
    <r>
      <rPr>
        <b/>
        <sz val="10"/>
        <rFont val="Verdana"/>
        <family val="2"/>
      </rPr>
      <t xml:space="preserve">Banks - total liabilities </t>
    </r>
  </si>
  <si>
    <r>
      <t>Banic -</t>
    </r>
    <r>
      <rPr>
        <sz val="10"/>
        <rFont val="Verdana"/>
        <family val="2"/>
      </rPr>
      <t xml:space="preserve"> Banic</t>
    </r>
  </si>
  <si>
    <r>
      <t xml:space="preserve">Banco de Londres y América del Sur - </t>
    </r>
    <r>
      <rPr>
        <sz val="10"/>
        <rFont val="Verdana"/>
        <family val="2"/>
      </rPr>
      <t>Banco de Londres y América del Sur</t>
    </r>
  </si>
  <si>
    <r>
      <t xml:space="preserve">Banco Exterior - </t>
    </r>
    <r>
      <rPr>
        <sz val="10"/>
        <rFont val="Verdana"/>
        <family val="2"/>
      </rPr>
      <t>Banco Exterior</t>
    </r>
  </si>
  <si>
    <r>
      <t xml:space="preserve">Bancentro - </t>
    </r>
    <r>
      <rPr>
        <sz val="10"/>
        <rFont val="Verdana"/>
        <family val="2"/>
      </rPr>
      <t>Bancentro</t>
    </r>
  </si>
  <si>
    <r>
      <t xml:space="preserve">Pasivos totales de sociedades financieras - </t>
    </r>
    <r>
      <rPr>
        <b/>
        <sz val="10"/>
        <rFont val="Verdana"/>
        <family val="2"/>
      </rPr>
      <t>Financial institutions - total liabilities</t>
    </r>
  </si>
  <si>
    <r>
      <t xml:space="preserve">Fuente - </t>
    </r>
    <r>
      <rPr>
        <sz val="10"/>
        <rFont val="Verdana"/>
        <family val="2"/>
      </rPr>
      <t>Source</t>
    </r>
  </si>
  <si>
    <r>
      <t>Banco de Centroamérica -</t>
    </r>
    <r>
      <rPr>
        <sz val="10"/>
        <rFont val="Verdana"/>
        <family val="2"/>
      </rPr>
      <t xml:space="preserve"> Banco de Centroamérica</t>
    </r>
  </si>
  <si>
    <r>
      <t>Bamer -</t>
    </r>
    <r>
      <rPr>
        <sz val="10"/>
        <rFont val="Verdana"/>
        <family val="2"/>
      </rPr>
      <t xml:space="preserve"> Bamer</t>
    </r>
  </si>
  <si>
    <r>
      <t>BAC -</t>
    </r>
    <r>
      <rPr>
        <sz val="10"/>
        <rFont val="Verdana"/>
        <family val="2"/>
      </rPr>
      <t xml:space="preserve"> BAC</t>
    </r>
  </si>
  <si>
    <r>
      <t xml:space="preserve">Interbank - </t>
    </r>
    <r>
      <rPr>
        <sz val="10"/>
        <rFont val="Verdana"/>
        <family val="2"/>
      </rPr>
      <t>Interbank</t>
    </r>
  </si>
  <si>
    <r>
      <t xml:space="preserve">Bancafé - </t>
    </r>
    <r>
      <rPr>
        <sz val="10"/>
        <color indexed="63"/>
        <rFont val="Verdana"/>
        <family val="2"/>
      </rPr>
      <t>B</t>
    </r>
    <r>
      <rPr>
        <sz val="10"/>
        <rFont val="Verdana"/>
        <family val="2"/>
      </rPr>
      <t>ancafé</t>
    </r>
  </si>
  <si>
    <r>
      <t xml:space="preserve">: Banex a partir de septiembre 2008, antes Financiera Nicaragüense de Desarrollo (FINDESA). A partir del 2010 en proceso de liquidación - </t>
    </r>
    <r>
      <rPr>
        <sz val="10"/>
        <rFont val="Verdana"/>
        <family val="2"/>
      </rPr>
      <t>Formerly Nicaraguan Development Financial Institution (FINDESA). Banex began operating as a commercial bank in september 2008. Under liquidation process as of 2010.</t>
    </r>
  </si>
  <si>
    <r>
      <t xml:space="preserve">: Desde 23 julio 2007 antes BANISTMO.  A partir del 7 de julio pasó a ser oficina de representación - </t>
    </r>
    <r>
      <rPr>
        <sz val="10"/>
        <rFont val="Verdana"/>
        <family val="2"/>
      </rPr>
      <t>Formerly BANISTMO. HSBC began operations on july 23rd, 2007 as a commercial bank and, as of july 7, 2009, became a representative office.</t>
    </r>
  </si>
  <si>
    <r>
      <t xml:space="preserve">Patrimonio total de las sociedades de depósito - </t>
    </r>
    <r>
      <rPr>
        <b/>
        <sz val="10"/>
        <rFont val="Verdana"/>
        <family val="2"/>
      </rPr>
      <t>Total equity - banks and financial institutions</t>
    </r>
  </si>
  <si>
    <r>
      <t>Fama -</t>
    </r>
    <r>
      <rPr>
        <sz val="10"/>
        <rFont val="Verdana"/>
        <family val="2"/>
      </rPr>
      <t xml:space="preserve"> Fama</t>
    </r>
  </si>
  <si>
    <r>
      <t>Cartera de crédito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Loan portfolio</t>
    </r>
    <r>
      <rPr>
        <vertAlign val="superscript"/>
        <sz val="10"/>
        <rFont val="Verdana"/>
        <family val="2"/>
      </rPr>
      <t>1/</t>
    </r>
  </si>
  <si>
    <r>
      <t xml:space="preserve">Provisiones para cartera de riesgo - </t>
    </r>
    <r>
      <rPr>
        <sz val="10"/>
        <rFont val="Verdana"/>
        <family val="2"/>
      </rPr>
      <t>Provisions for risk portfolio</t>
    </r>
  </si>
  <si>
    <r>
      <t xml:space="preserve">Inversiones - </t>
    </r>
    <r>
      <rPr>
        <sz val="10"/>
        <rFont val="Verdana"/>
        <family val="2"/>
      </rPr>
      <t>Investments</t>
    </r>
  </si>
  <si>
    <r>
      <t xml:space="preserve">Disponibilidades - </t>
    </r>
    <r>
      <rPr>
        <sz val="10"/>
        <rFont val="Verdana"/>
        <family val="2"/>
      </rPr>
      <t>Cash and equivalents</t>
    </r>
  </si>
  <si>
    <r>
      <t xml:space="preserve">En córdobas - </t>
    </r>
    <r>
      <rPr>
        <sz val="10"/>
        <rFont val="Verdana"/>
        <family val="2"/>
      </rPr>
      <t>In cordobas</t>
    </r>
  </si>
  <si>
    <r>
      <t xml:space="preserve">Caja - </t>
    </r>
    <r>
      <rPr>
        <sz val="10"/>
        <rFont val="Verdana"/>
        <family val="2"/>
      </rPr>
      <t>Cash</t>
    </r>
  </si>
  <si>
    <r>
      <t xml:space="preserve">Depósitos en BCN - </t>
    </r>
    <r>
      <rPr>
        <sz val="10"/>
        <rFont val="Verdana"/>
        <family val="2"/>
      </rPr>
      <t>Deposits in Central Bank</t>
    </r>
  </si>
  <si>
    <r>
      <t xml:space="preserve">En dólares - </t>
    </r>
    <r>
      <rPr>
        <sz val="10"/>
        <rFont val="Verdana"/>
        <family val="2"/>
      </rPr>
      <t>In dollars</t>
    </r>
  </si>
  <si>
    <r>
      <t xml:space="preserve">Depósitos en el exterior - </t>
    </r>
    <r>
      <rPr>
        <sz val="10"/>
        <rFont val="Verdana"/>
        <family val="2"/>
      </rPr>
      <t>Deposits abroad</t>
    </r>
  </si>
  <si>
    <r>
      <t xml:space="preserve">Otras disponibilidades - </t>
    </r>
    <r>
      <rPr>
        <sz val="10"/>
        <rFont val="Verdana"/>
        <family val="2"/>
      </rPr>
      <t>Other cash and equivalents</t>
    </r>
  </si>
  <si>
    <r>
      <t xml:space="preserve">Otros activos - </t>
    </r>
    <r>
      <rPr>
        <sz val="10"/>
        <rFont val="Verdana"/>
        <family val="2"/>
      </rPr>
      <t>Other assets</t>
    </r>
  </si>
  <si>
    <r>
      <t xml:space="preserve">Cartera total - </t>
    </r>
    <r>
      <rPr>
        <b/>
        <sz val="10"/>
        <rFont val="Verdana"/>
        <family val="2"/>
      </rPr>
      <t>Total loans</t>
    </r>
  </si>
  <si>
    <r>
      <t xml:space="preserve">Cartera vigente - </t>
    </r>
    <r>
      <rPr>
        <sz val="10"/>
        <rFont val="Verdana"/>
        <family val="2"/>
      </rPr>
      <t>Current portfolio</t>
    </r>
  </si>
  <si>
    <r>
      <t xml:space="preserve">Prorrogada - </t>
    </r>
    <r>
      <rPr>
        <sz val="10"/>
        <rFont val="Verdana"/>
        <family val="2"/>
      </rPr>
      <t>Deferred</t>
    </r>
  </si>
  <si>
    <r>
      <t xml:space="preserve">Reestructurada - </t>
    </r>
    <r>
      <rPr>
        <sz val="10"/>
        <rFont val="Verdana"/>
        <family val="2"/>
      </rPr>
      <t>Restructured</t>
    </r>
  </si>
  <si>
    <r>
      <t xml:space="preserve">Vencida - </t>
    </r>
    <r>
      <rPr>
        <sz val="10"/>
        <rFont val="Verdana"/>
        <family val="2"/>
      </rPr>
      <t>Non-performing</t>
    </r>
  </si>
  <si>
    <r>
      <t xml:space="preserve">En cobro judicial - </t>
    </r>
    <r>
      <rPr>
        <sz val="10"/>
        <rFont val="Verdana"/>
        <family val="2"/>
      </rPr>
      <t>Judicial debt collection</t>
    </r>
  </si>
  <si>
    <r>
      <t>Cartera total -</t>
    </r>
    <r>
      <rPr>
        <b/>
        <sz val="10"/>
        <rFont val="Verdana"/>
        <family val="2"/>
      </rPr>
      <t xml:space="preserve"> Total loans</t>
    </r>
  </si>
  <si>
    <r>
      <t xml:space="preserve">Cartera en córdobas - </t>
    </r>
    <r>
      <rPr>
        <sz val="10"/>
        <rFont val="Verdana"/>
        <family val="2"/>
      </rPr>
      <t>In cordobas</t>
    </r>
  </si>
  <si>
    <r>
      <t xml:space="preserve">Cartera en dólares - </t>
    </r>
    <r>
      <rPr>
        <sz val="10"/>
        <rFont val="Verdana"/>
        <family val="2"/>
      </rPr>
      <t>In dollars</t>
    </r>
  </si>
  <si>
    <r>
      <t xml:space="preserve">Total inversiones - </t>
    </r>
    <r>
      <rPr>
        <b/>
        <sz val="10"/>
        <rFont val="Verdana"/>
        <family val="2"/>
      </rPr>
      <t>Total investments</t>
    </r>
  </si>
  <si>
    <r>
      <t xml:space="preserve">Valores del estado - </t>
    </r>
    <r>
      <rPr>
        <sz val="10"/>
        <color indexed="63"/>
        <rFont val="Verdana"/>
        <family val="2"/>
      </rPr>
      <t>S</t>
    </r>
    <r>
      <rPr>
        <sz val="10"/>
        <rFont val="Verdana"/>
        <family val="2"/>
      </rPr>
      <t>tate securities</t>
    </r>
  </si>
  <si>
    <r>
      <t xml:space="preserve">     BCN - </t>
    </r>
    <r>
      <rPr>
        <sz val="10"/>
        <rFont val="Verdana"/>
        <family val="2"/>
      </rPr>
      <t>Central Bank of Nicaragua (BCN)</t>
    </r>
  </si>
  <si>
    <r>
      <t xml:space="preserve">     Gobierno Central -</t>
    </r>
    <r>
      <rPr>
        <sz val="10"/>
        <rFont val="Verdana"/>
        <family val="2"/>
      </rPr>
      <t xml:space="preserve"> Central Government</t>
    </r>
  </si>
  <si>
    <r>
      <t xml:space="preserve">Inversiones en instituciones - </t>
    </r>
    <r>
      <rPr>
        <sz val="10"/>
        <rFont val="Verdana"/>
        <family val="2"/>
      </rPr>
      <t>Investment in private institutions</t>
    </r>
  </si>
  <si>
    <r>
      <t xml:space="preserve">     Del país - </t>
    </r>
    <r>
      <rPr>
        <sz val="10"/>
        <rFont val="Verdana"/>
        <family val="2"/>
      </rPr>
      <t>Domestic</t>
    </r>
  </si>
  <si>
    <r>
      <t xml:space="preserve">     Del exterior - </t>
    </r>
    <r>
      <rPr>
        <sz val="10"/>
        <rFont val="Verdana"/>
        <family val="2"/>
      </rPr>
      <t>External</t>
    </r>
  </si>
  <si>
    <r>
      <t xml:space="preserve">Valores vendidos con pacto de recompra - </t>
    </r>
    <r>
      <rPr>
        <sz val="10"/>
        <rFont val="Verdana"/>
        <family val="2"/>
      </rPr>
      <t>Securities sold under repurchase agreements</t>
    </r>
  </si>
  <si>
    <r>
      <t xml:space="preserve">Participación en otras empresas - </t>
    </r>
    <r>
      <rPr>
        <sz val="10"/>
        <rFont val="Verdana"/>
        <family val="2"/>
      </rPr>
      <t>Shares in other companies</t>
    </r>
  </si>
  <si>
    <r>
      <t xml:space="preserve">Otras inversiones - </t>
    </r>
    <r>
      <rPr>
        <sz val="10"/>
        <rFont val="Verdana"/>
        <family val="2"/>
      </rPr>
      <t>Other investments</t>
    </r>
  </si>
  <si>
    <r>
      <t xml:space="preserve">Rendimientos por cobrar - </t>
    </r>
    <r>
      <rPr>
        <sz val="10"/>
        <rFont val="Verdana"/>
        <family val="2"/>
      </rPr>
      <t>Interest receivable</t>
    </r>
  </si>
  <si>
    <r>
      <t xml:space="preserve">Composición de inversiones de las sociedades de depósito - </t>
    </r>
    <r>
      <rPr>
        <b/>
        <sz val="10"/>
        <rFont val="Verdana"/>
        <family val="2"/>
      </rPr>
      <t>Composition of investments - banks and financial institutions</t>
    </r>
  </si>
  <si>
    <r>
      <t xml:space="preserve">Citibank, N.A. - </t>
    </r>
    <r>
      <rPr>
        <sz val="10"/>
        <rFont val="Verdana"/>
        <family val="2"/>
      </rPr>
      <t>Citibank, N.A</t>
    </r>
    <r>
      <rPr>
        <sz val="10"/>
        <color indexed="63"/>
        <rFont val="Verdana"/>
        <family val="2"/>
      </rPr>
      <t>.</t>
    </r>
  </si>
  <si>
    <r>
      <t>Hsbc</t>
    </r>
    <r>
      <rPr>
        <vertAlign val="superscript"/>
        <sz val="10"/>
        <color indexed="56"/>
        <rFont val="Verdana"/>
        <family val="2"/>
      </rPr>
      <t>4/</t>
    </r>
    <r>
      <rPr>
        <sz val="10"/>
        <color indexed="56"/>
        <rFont val="Verdana"/>
        <family val="2"/>
      </rPr>
      <t xml:space="preserve"> -</t>
    </r>
    <r>
      <rPr>
        <sz val="10"/>
        <rFont val="Verdana"/>
        <family val="2"/>
      </rPr>
      <t xml:space="preserve"> Hsbc</t>
    </r>
    <r>
      <rPr>
        <vertAlign val="superscript"/>
        <sz val="10"/>
        <color indexed="63"/>
        <rFont val="Verdana"/>
        <family val="2"/>
      </rPr>
      <t>4/</t>
    </r>
  </si>
  <si>
    <r>
      <t xml:space="preserve">Cartera de crédito de las sociedades de depósito - </t>
    </r>
    <r>
      <rPr>
        <b/>
        <sz val="10"/>
        <rFont val="Verdana"/>
        <family val="2"/>
      </rPr>
      <t>Loan portfolio banks and financial institutions</t>
    </r>
  </si>
  <si>
    <r>
      <t xml:space="preserve">Cartera de crédito de sociedades financieras - </t>
    </r>
    <r>
      <rPr>
        <b/>
        <sz val="10"/>
        <rFont val="Verdana"/>
        <family val="2"/>
      </rPr>
      <t>Loan portfolio financial</t>
    </r>
  </si>
  <si>
    <r>
      <t xml:space="preserve">Comercial - </t>
    </r>
    <r>
      <rPr>
        <sz val="10"/>
        <rFont val="Verdana"/>
        <family val="2"/>
      </rPr>
      <t>Commerce</t>
    </r>
  </si>
  <si>
    <r>
      <t xml:space="preserve">Agrícola - </t>
    </r>
    <r>
      <rPr>
        <sz val="10"/>
        <rFont val="Verdana"/>
        <family val="2"/>
      </rPr>
      <t>Agriculture</t>
    </r>
  </si>
  <si>
    <r>
      <t>Ganadero -</t>
    </r>
    <r>
      <rPr>
        <sz val="10"/>
        <rFont val="Verdana"/>
        <family val="2"/>
      </rPr>
      <t xml:space="preserve"> Livestock</t>
    </r>
  </si>
  <si>
    <r>
      <t xml:space="preserve">Industrial - </t>
    </r>
    <r>
      <rPr>
        <sz val="10"/>
        <rFont val="Verdana"/>
        <family val="2"/>
      </rPr>
      <t>Industry</t>
    </r>
  </si>
  <si>
    <r>
      <t xml:space="preserve">Vivienda - </t>
    </r>
    <r>
      <rPr>
        <sz val="10"/>
        <rFont val="Verdana"/>
        <family val="2"/>
      </rPr>
      <t>Housing</t>
    </r>
  </si>
  <si>
    <r>
      <t xml:space="preserve">Créditos Personales - </t>
    </r>
    <r>
      <rPr>
        <sz val="10"/>
        <rFont val="Verdana"/>
        <family val="2"/>
      </rPr>
      <t>Personal</t>
    </r>
  </si>
  <si>
    <r>
      <t xml:space="preserve">Tarjetas de crédito - </t>
    </r>
    <r>
      <rPr>
        <sz val="10"/>
        <rFont val="Verdana"/>
        <family val="2"/>
      </rPr>
      <t>Cedit cards</t>
    </r>
  </si>
  <si>
    <r>
      <t>Otros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Other</t>
    </r>
    <r>
      <rPr>
        <vertAlign val="superscript"/>
        <sz val="10"/>
        <rFont val="Verdana"/>
        <family val="2"/>
      </rPr>
      <t>1/</t>
    </r>
  </si>
  <si>
    <r>
      <t xml:space="preserve">Desembolsos - </t>
    </r>
    <r>
      <rPr>
        <sz val="10"/>
        <rFont val="Verdana"/>
        <family val="2"/>
      </rPr>
      <t>Outflows</t>
    </r>
  </si>
  <si>
    <r>
      <t xml:space="preserve">Recuperaciones - </t>
    </r>
    <r>
      <rPr>
        <sz val="10"/>
        <rFont val="Verdana"/>
        <family val="2"/>
      </rPr>
      <t>Inflows</t>
    </r>
  </si>
  <si>
    <r>
      <t xml:space="preserve">Otros - </t>
    </r>
    <r>
      <rPr>
        <b/>
        <sz val="10"/>
        <rFont val="Verdana"/>
        <family val="2"/>
      </rPr>
      <t>Other</t>
    </r>
  </si>
  <si>
    <r>
      <t>Industrial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Industry</t>
    </r>
  </si>
  <si>
    <r>
      <t>Ganadero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Livestock</t>
    </r>
  </si>
  <si>
    <r>
      <t xml:space="preserve">Agrícola - </t>
    </r>
    <r>
      <rPr>
        <b/>
        <sz val="10"/>
        <rFont val="Verdana"/>
        <family val="2"/>
      </rPr>
      <t>Agriculture</t>
    </r>
  </si>
  <si>
    <r>
      <t xml:space="preserve">Comercial - </t>
    </r>
    <r>
      <rPr>
        <b/>
        <sz val="10"/>
        <rFont val="Verdana"/>
        <family val="2"/>
      </rPr>
      <t>Commerce</t>
    </r>
  </si>
  <si>
    <r>
      <t xml:space="preserve">Total movimientos de crédito - </t>
    </r>
    <r>
      <rPr>
        <b/>
        <sz val="10"/>
        <rFont val="Verdana"/>
        <family val="2"/>
      </rPr>
      <t>Total flows</t>
    </r>
  </si>
  <si>
    <r>
      <t xml:space="preserve">Total pasivos - </t>
    </r>
    <r>
      <rPr>
        <b/>
        <sz val="10"/>
        <rFont val="Verdana"/>
        <family val="2"/>
      </rPr>
      <t>Total liabilities</t>
    </r>
  </si>
  <si>
    <r>
      <t xml:space="preserve">Depósitos - </t>
    </r>
    <r>
      <rPr>
        <sz val="10"/>
        <rFont val="Verdana"/>
        <family val="2"/>
      </rPr>
      <t>Deposits</t>
    </r>
  </si>
  <si>
    <r>
      <t xml:space="preserve">Obligaciones con instituciones - </t>
    </r>
    <r>
      <rPr>
        <sz val="10"/>
        <rFont val="Verdana"/>
        <family val="2"/>
      </rPr>
      <t>Liabilities with institutions</t>
    </r>
  </si>
  <si>
    <r>
      <t xml:space="preserve">FNI - </t>
    </r>
    <r>
      <rPr>
        <sz val="10"/>
        <rFont val="Verdana"/>
        <family val="2"/>
      </rPr>
      <t>Nicaraguan Investment Financial Institution (FNI)</t>
    </r>
  </si>
  <si>
    <r>
      <t xml:space="preserve">Instituciones del exterior - </t>
    </r>
    <r>
      <rPr>
        <sz val="10"/>
        <color indexed="63"/>
        <rFont val="Verdana"/>
        <family val="2"/>
      </rPr>
      <t>F</t>
    </r>
    <r>
      <rPr>
        <sz val="10"/>
        <rFont val="Verdana"/>
        <family val="2"/>
      </rPr>
      <t>oreign institutions</t>
    </r>
  </si>
  <si>
    <r>
      <t xml:space="preserve">Obligaciones con el BCN - </t>
    </r>
    <r>
      <rPr>
        <sz val="10"/>
        <rFont val="Verdana"/>
        <family val="2"/>
      </rPr>
      <t>Liabilities with the Central Bank of Nicaragua (BCN)</t>
    </r>
  </si>
  <si>
    <r>
      <t xml:space="preserve">Otras - </t>
    </r>
    <r>
      <rPr>
        <sz val="10"/>
        <rFont val="Verdana"/>
        <family val="2"/>
      </rPr>
      <t>Others</t>
    </r>
  </si>
  <si>
    <r>
      <t xml:space="preserve">Obligaciones subordinadas - </t>
    </r>
    <r>
      <rPr>
        <sz val="10"/>
        <rFont val="Verdana"/>
        <family val="2"/>
      </rPr>
      <t>Subordinated liabilities</t>
    </r>
  </si>
  <si>
    <r>
      <t xml:space="preserve">Domestic - </t>
    </r>
    <r>
      <rPr>
        <sz val="10"/>
        <rFont val="Verdana"/>
        <family val="2"/>
      </rPr>
      <t>Currency</t>
    </r>
  </si>
  <si>
    <r>
      <t xml:space="preserve">Foreign - </t>
    </r>
    <r>
      <rPr>
        <sz val="10"/>
        <rFont val="Verdana"/>
        <family val="2"/>
      </rPr>
      <t>Currency</t>
    </r>
  </si>
  <si>
    <r>
      <t xml:space="preserve">Otras cuentas por pagar y provisiones - </t>
    </r>
    <r>
      <rPr>
        <sz val="10"/>
        <rFont val="Verdana"/>
        <family val="2"/>
      </rPr>
      <t>Others accounts payable and provisions</t>
    </r>
  </si>
  <si>
    <r>
      <t xml:space="preserve">Otros pasivos - </t>
    </r>
    <r>
      <rPr>
        <sz val="10"/>
        <rFont val="Verdana"/>
        <family val="2"/>
      </rPr>
      <t>Others liabilities</t>
    </r>
  </si>
  <si>
    <r>
      <t xml:space="preserve">Otras obligaciones con el público - </t>
    </r>
    <r>
      <rPr>
        <sz val="10"/>
        <rFont val="Verdana"/>
        <family val="2"/>
      </rPr>
      <t>Others liabilities with the public</t>
    </r>
  </si>
  <si>
    <r>
      <t xml:space="preserve">Composición de pasivos de las sociedades de depósito - </t>
    </r>
    <r>
      <rPr>
        <b/>
        <sz val="10"/>
        <rFont val="Verdana"/>
        <family val="2"/>
      </rPr>
      <t>Composition of liabilities - banks and financial institutions</t>
    </r>
  </si>
  <si>
    <r>
      <t xml:space="preserve">Composición de depósitos de las sociedades de depósito - </t>
    </r>
    <r>
      <rPr>
        <b/>
        <sz val="10"/>
        <rFont val="Verdana"/>
        <family val="2"/>
      </rPr>
      <t>Composition of deposits - banks and financial institutions</t>
    </r>
  </si>
  <si>
    <r>
      <t xml:space="preserve">Total depósitos - </t>
    </r>
    <r>
      <rPr>
        <b/>
        <sz val="10"/>
        <rFont val="Verdana"/>
        <family val="2"/>
      </rPr>
      <t>Total depósitos</t>
    </r>
  </si>
  <si>
    <r>
      <t xml:space="preserve">Ahorro - </t>
    </r>
    <r>
      <rPr>
        <sz val="10"/>
        <rFont val="Verdana"/>
        <family val="2"/>
      </rPr>
      <t>Savings</t>
    </r>
  </si>
  <si>
    <r>
      <t>Banco de América -</t>
    </r>
    <r>
      <rPr>
        <sz val="10"/>
        <rFont val="Verdana"/>
        <family val="2"/>
      </rPr>
      <t xml:space="preserve"> Banco de América</t>
    </r>
  </si>
  <si>
    <r>
      <t>Caley-Dagnall -</t>
    </r>
    <r>
      <rPr>
        <sz val="10"/>
        <rFont val="Verdana"/>
        <family val="2"/>
      </rPr>
      <t xml:space="preserve"> Caley-Dagnall</t>
    </r>
  </si>
  <si>
    <r>
      <t>: Banex a partir de septiembre 2008, antes Financiera Nicaragüense de Desarrollo (FINDESA). A partir del 2010 en proceso de liquidación -</t>
    </r>
    <r>
      <rPr>
        <sz val="10"/>
        <rFont val="Verdana"/>
        <family val="2"/>
      </rPr>
      <t xml:space="preserve"> Formerly Nicaraguan Development Financial Institution (FINDESA). Banex began operating as a commercial bank in september 2008. Under liquidation process as of 2010.</t>
    </r>
  </si>
  <si>
    <r>
      <t>: Desde 23 julio 2007 antes BANISTMO.  A partir del 7 de julio pasó a ser oficina de representación -</t>
    </r>
    <r>
      <rPr>
        <sz val="10"/>
        <rFont val="Verdana"/>
        <family val="2"/>
      </rPr>
      <t xml:space="preserve"> Formerly BANISTMO. HSBC began operations on july 23rd, 2007 as a commercial bank and, as of july 7, 2009, became a representative office.</t>
    </r>
  </si>
  <si>
    <r>
      <t>Tasas de interés promedio ponderadas de las sociedades de depósito</t>
    </r>
    <r>
      <rPr>
        <b/>
        <vertAlign val="superscript"/>
        <sz val="10"/>
        <color indexed="56"/>
        <rFont val="Verdana"/>
        <family val="2"/>
      </rPr>
      <t xml:space="preserve">1/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Weighted average interest rates - banks and financial institutions</t>
    </r>
    <r>
      <rPr>
        <b/>
        <vertAlign val="superscript"/>
        <sz val="10"/>
        <rFont val="Verdana"/>
        <family val="2"/>
      </rPr>
      <t>1/</t>
    </r>
  </si>
  <si>
    <r>
      <t xml:space="preserve">(porcentajes - </t>
    </r>
    <r>
      <rPr>
        <i/>
        <sz val="10"/>
        <rFont val="Verdana"/>
        <family val="2"/>
      </rPr>
      <t>percentages</t>
    </r>
    <r>
      <rPr>
        <i/>
        <sz val="10"/>
        <color indexed="56"/>
        <rFont val="Verdana"/>
        <family val="2"/>
      </rPr>
      <t>)</t>
    </r>
  </si>
  <si>
    <r>
      <t xml:space="preserve">En moneda nacional - </t>
    </r>
    <r>
      <rPr>
        <b/>
        <sz val="10"/>
        <rFont val="Verdana"/>
        <family val="2"/>
      </rPr>
      <t>Domestic currency</t>
    </r>
  </si>
  <si>
    <r>
      <t xml:space="preserve">   Pasivas - </t>
    </r>
    <r>
      <rPr>
        <sz val="10"/>
        <rFont val="Verdana"/>
        <family val="2"/>
      </rPr>
      <t>Deposit rates</t>
    </r>
  </si>
  <si>
    <r>
      <t xml:space="preserve">1 mes - </t>
    </r>
    <r>
      <rPr>
        <sz val="10"/>
        <rFont val="Verdana"/>
        <family val="2"/>
      </rPr>
      <t>1 month</t>
    </r>
  </si>
  <si>
    <r>
      <t xml:space="preserve">3 meses - </t>
    </r>
    <r>
      <rPr>
        <sz val="10"/>
        <rFont val="Verdana"/>
        <family val="2"/>
      </rPr>
      <t>3 months</t>
    </r>
  </si>
  <si>
    <r>
      <t xml:space="preserve">6 meses - </t>
    </r>
    <r>
      <rPr>
        <sz val="10"/>
        <rFont val="Verdana"/>
        <family val="2"/>
      </rPr>
      <t>6 months</t>
    </r>
  </si>
  <si>
    <r>
      <t xml:space="preserve">9 meses - </t>
    </r>
    <r>
      <rPr>
        <sz val="10"/>
        <rFont val="Verdana"/>
        <family val="2"/>
      </rPr>
      <t>9 months</t>
    </r>
  </si>
  <si>
    <r>
      <t xml:space="preserve">1 año - </t>
    </r>
    <r>
      <rPr>
        <sz val="10"/>
        <rFont val="Verdana"/>
        <family val="2"/>
      </rPr>
      <t>1 year</t>
    </r>
  </si>
  <si>
    <r>
      <t xml:space="preserve">Más 1 año - </t>
    </r>
    <r>
      <rPr>
        <sz val="10"/>
        <rFont val="Verdana"/>
        <family val="2"/>
      </rPr>
      <t>1 year +</t>
    </r>
  </si>
  <si>
    <r>
      <t xml:space="preserve">   Activas - </t>
    </r>
    <r>
      <rPr>
        <sz val="10"/>
        <rFont val="Verdana"/>
        <family val="2"/>
      </rPr>
      <t>Lending rates</t>
    </r>
  </si>
  <si>
    <r>
      <t xml:space="preserve">Corto plazo - </t>
    </r>
    <r>
      <rPr>
        <sz val="10"/>
        <rFont val="Verdana"/>
        <family val="2"/>
      </rPr>
      <t>Short term</t>
    </r>
  </si>
  <si>
    <r>
      <t xml:space="preserve">Largo plazo - </t>
    </r>
    <r>
      <rPr>
        <sz val="10"/>
        <rFont val="Verdana"/>
        <family val="2"/>
      </rPr>
      <t>Long term</t>
    </r>
  </si>
  <si>
    <r>
      <t xml:space="preserve">En moneda extranjera - </t>
    </r>
    <r>
      <rPr>
        <b/>
        <sz val="10"/>
        <rFont val="Verdana"/>
        <family val="2"/>
      </rPr>
      <t>Foreing currency</t>
    </r>
  </si>
  <si>
    <r>
      <t>9 meses -</t>
    </r>
    <r>
      <rPr>
        <sz val="10"/>
        <rFont val="Verdana"/>
        <family val="2"/>
      </rPr>
      <t xml:space="preserve"> 9 months</t>
    </r>
  </si>
  <si>
    <r>
      <t xml:space="preserve">   Activas - </t>
    </r>
    <r>
      <rPr>
        <b/>
        <sz val="10"/>
        <rFont val="Verdana"/>
        <family val="2"/>
      </rPr>
      <t>Lending rates</t>
    </r>
  </si>
  <si>
    <r>
      <t xml:space="preserve">Redescuento de corto plazo - </t>
    </r>
    <r>
      <rPr>
        <sz val="10"/>
        <rFont val="Verdana"/>
        <family val="2"/>
      </rPr>
      <t>Short-term discount</t>
    </r>
  </si>
  <si>
    <r>
      <t xml:space="preserve">BOMEX - </t>
    </r>
    <r>
      <rPr>
        <sz val="10"/>
        <rFont val="Verdana"/>
        <family val="2"/>
      </rPr>
      <t>Dollar-denominated bonds (BOMEX)</t>
    </r>
  </si>
  <si>
    <r>
      <t xml:space="preserve">BOFOS - </t>
    </r>
    <r>
      <rPr>
        <sz val="10"/>
        <color indexed="63"/>
        <rFont val="Verdana"/>
        <family val="2"/>
      </rPr>
      <t>P</t>
    </r>
    <r>
      <rPr>
        <sz val="10"/>
        <rFont val="Verdana"/>
        <family val="2"/>
      </rPr>
      <t>roduction promotion bonds (BOFOS)</t>
    </r>
  </si>
  <si>
    <r>
      <t xml:space="preserve">Tarjetas de crédito - </t>
    </r>
    <r>
      <rPr>
        <sz val="10"/>
        <rFont val="Verdana"/>
        <family val="2"/>
      </rPr>
      <t>Credit cards</t>
    </r>
  </si>
  <si>
    <r>
      <t xml:space="preserve">Overnight y asistencia extraordinaria - </t>
    </r>
    <r>
      <rPr>
        <sz val="10"/>
        <rFont val="Verdana"/>
        <family val="2"/>
      </rPr>
      <t>Overnight and special assistance</t>
    </r>
  </si>
  <si>
    <r>
      <t xml:space="preserve">Precio promedio BPI - </t>
    </r>
    <r>
      <rPr>
        <sz val="10"/>
        <rFont val="Verdana"/>
        <family val="2"/>
      </rPr>
      <t>Average yield of indemnity bonds (BPI)</t>
    </r>
  </si>
  <si>
    <r>
      <t xml:space="preserve">Rendimientos bursátiles - </t>
    </r>
    <r>
      <rPr>
        <sz val="10"/>
        <rFont val="Verdana"/>
        <family val="2"/>
      </rPr>
      <t>Stock returns</t>
    </r>
  </si>
  <si>
    <r>
      <t xml:space="preserve">7 días - </t>
    </r>
    <r>
      <rPr>
        <sz val="10"/>
        <rFont val="Verdana"/>
        <family val="2"/>
      </rPr>
      <t>7 days</t>
    </r>
  </si>
  <si>
    <r>
      <t>15 días -</t>
    </r>
    <r>
      <rPr>
        <sz val="10"/>
        <rFont val="Verdana"/>
        <family val="2"/>
      </rPr>
      <t xml:space="preserve"> 15 days</t>
    </r>
  </si>
  <si>
    <r>
      <t xml:space="preserve">30 días - </t>
    </r>
    <r>
      <rPr>
        <sz val="10"/>
        <rFont val="Verdana"/>
        <family val="2"/>
      </rPr>
      <t>30 days</t>
    </r>
  </si>
  <si>
    <r>
      <t xml:space="preserve">60 días - </t>
    </r>
    <r>
      <rPr>
        <sz val="10"/>
        <rFont val="Verdana"/>
        <family val="2"/>
      </rPr>
      <t>60 days</t>
    </r>
  </si>
  <si>
    <r>
      <t xml:space="preserve">180 días - </t>
    </r>
    <r>
      <rPr>
        <sz val="10"/>
        <rFont val="Verdana"/>
        <family val="2"/>
      </rPr>
      <t>180 days</t>
    </r>
  </si>
  <si>
    <r>
      <t>Transacciones bursátiles por mercados -</t>
    </r>
    <r>
      <rPr>
        <b/>
        <sz val="10"/>
        <rFont val="Verdana"/>
        <family val="2"/>
      </rPr>
      <t xml:space="preserve"> Stock exchange transactions by markets</t>
    </r>
  </si>
  <si>
    <r>
      <t>Total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Total</t>
    </r>
  </si>
  <si>
    <r>
      <t>Moneda nacional -</t>
    </r>
    <r>
      <rPr>
        <sz val="10"/>
        <color indexed="63"/>
        <rFont val="Verdana"/>
        <family val="2"/>
      </rPr>
      <t xml:space="preserve"> </t>
    </r>
    <r>
      <rPr>
        <sz val="10"/>
        <rFont val="Verdana"/>
        <family val="2"/>
      </rPr>
      <t>Domestic currency</t>
    </r>
  </si>
  <si>
    <r>
      <t xml:space="preserve">Moneda extranjera - </t>
    </r>
    <r>
      <rPr>
        <sz val="10"/>
        <rFont val="Verdana"/>
        <family val="2"/>
      </rPr>
      <t>Foreign currency</t>
    </r>
  </si>
  <si>
    <r>
      <t xml:space="preserve">   Primario - </t>
    </r>
    <r>
      <rPr>
        <b/>
        <sz val="10"/>
        <rFont val="Verdana"/>
        <family val="2"/>
      </rPr>
      <t>Primary</t>
    </r>
  </si>
  <si>
    <r>
      <t xml:space="preserve">   Secundario - </t>
    </r>
    <r>
      <rPr>
        <b/>
        <sz val="10"/>
        <rFont val="Verdana"/>
        <family val="2"/>
      </rPr>
      <t>Secondary</t>
    </r>
  </si>
  <si>
    <r>
      <t xml:space="preserve">   Reportos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Repo market</t>
    </r>
  </si>
  <si>
    <r>
      <t xml:space="preserve">   Opcional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Options</t>
    </r>
  </si>
  <si>
    <r>
      <t>Moneda nacional -</t>
    </r>
    <r>
      <rPr>
        <sz val="10"/>
        <rFont val="Verdana"/>
        <family val="2"/>
      </rPr>
      <t xml:space="preserve"> Domestic currency</t>
    </r>
  </si>
  <si>
    <r>
      <t xml:space="preserve">Transacciones bursátiles por emisor - </t>
    </r>
    <r>
      <rPr>
        <b/>
        <sz val="10"/>
        <rFont val="Verdana"/>
        <family val="2"/>
      </rPr>
      <t>Stock exchange transactions by issuer</t>
    </r>
  </si>
  <si>
    <r>
      <t>Total -</t>
    </r>
    <r>
      <rPr>
        <b/>
        <sz val="10"/>
        <rFont val="Verdana"/>
        <family val="2"/>
      </rPr>
      <t xml:space="preserve"> Total</t>
    </r>
  </si>
  <si>
    <r>
      <t>Emisión privada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Private issues</t>
    </r>
  </si>
  <si>
    <r>
      <t>Emisión pública 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>Public issues</t>
    </r>
  </si>
  <si>
    <r>
      <t xml:space="preserve">   Internacional -</t>
    </r>
    <r>
      <rPr>
        <b/>
        <sz val="10"/>
        <color indexed="63"/>
        <rFont val="Verdana"/>
        <family val="2"/>
      </rPr>
      <t>international</t>
    </r>
  </si>
  <si>
    <r>
      <t>Moneda nacional -</t>
    </r>
    <r>
      <rPr>
        <sz val="10"/>
        <color indexed="63"/>
        <rFont val="Verdana"/>
        <family val="2"/>
      </rPr>
      <t xml:space="preserve"> Domestic currency</t>
    </r>
  </si>
  <si>
    <r>
      <t xml:space="preserve">Moneda extranjera - </t>
    </r>
    <r>
      <rPr>
        <sz val="10"/>
        <color indexed="63"/>
        <rFont val="Verdana"/>
        <family val="2"/>
      </rPr>
      <t>Foreign currency</t>
    </r>
  </si>
  <si>
    <r>
      <t>Intereses y comisiones por cobrar</t>
    </r>
    <r>
      <rPr>
        <vertAlign val="superscript"/>
        <sz val="10"/>
        <color indexed="56"/>
        <rFont val="Verdana"/>
        <family val="2"/>
      </rPr>
      <t>2/</t>
    </r>
    <r>
      <rPr>
        <sz val="10"/>
        <color indexed="56"/>
        <rFont val="Verdana"/>
        <family val="2"/>
      </rPr>
      <t xml:space="preserve"> </t>
    </r>
    <r>
      <rPr>
        <sz val="10"/>
        <color indexed="56"/>
        <rFont val="Verdana"/>
        <family val="2"/>
      </rPr>
      <t xml:space="preserve">- </t>
    </r>
    <r>
      <rPr>
        <sz val="10"/>
        <rFont val="Verdana"/>
        <family val="2"/>
      </rPr>
      <t>Interest and commissions receivable</t>
    </r>
    <r>
      <rPr>
        <vertAlign val="superscript"/>
        <sz val="10"/>
        <rFont val="Verdana"/>
        <family val="2"/>
      </rPr>
      <t>2/</t>
    </r>
  </si>
  <si>
    <r>
      <t xml:space="preserve">Composición de cartera de crédito de las sociedades de depósito - </t>
    </r>
    <r>
      <rPr>
        <b/>
        <sz val="10"/>
        <rFont val="Verdana"/>
        <family val="2"/>
      </rPr>
      <t>Composition of loan portfolio - banks and financial institutions</t>
    </r>
  </si>
  <si>
    <r>
      <t xml:space="preserve">Destino de la cartera de crédito de las sociedades de depósito - </t>
    </r>
    <r>
      <rPr>
        <b/>
        <sz val="10"/>
        <color indexed="63"/>
        <rFont val="Verdana"/>
        <family val="2"/>
      </rPr>
      <t>Target sectors of the loan portfolio - banks and financial institutions</t>
    </r>
  </si>
  <si>
    <r>
      <t xml:space="preserve">: </t>
    </r>
    <r>
      <rPr>
        <sz val="10"/>
        <color indexed="56"/>
        <rFont val="Verdana"/>
        <family val="2"/>
      </rPr>
      <t>Del año 1960 a 1994 los datos corresponden a las tasas de interés máximas</t>
    </r>
    <r>
      <rPr>
        <sz val="10"/>
        <rFont val="Verdana"/>
        <family val="2"/>
      </rPr>
      <t xml:space="preserve"> - Maximum interest rates from 1960 to 1994.</t>
    </r>
  </si>
  <si>
    <r>
      <t>Otras tasas de interés y rendimientos</t>
    </r>
    <r>
      <rPr>
        <b/>
        <vertAlign val="superscript"/>
        <sz val="10"/>
        <color indexed="56"/>
        <rFont val="Verdana"/>
        <family val="2"/>
      </rPr>
      <t>1/</t>
    </r>
    <r>
      <rPr>
        <b/>
        <sz val="10"/>
        <color indexed="56"/>
        <rFont val="Verdana"/>
        <family val="2"/>
      </rPr>
      <t xml:space="preserve"> - </t>
    </r>
    <r>
      <rPr>
        <b/>
        <sz val="10"/>
        <rFont val="Verdana"/>
        <family val="2"/>
      </rPr>
      <t>Other interest rates and yields</t>
    </r>
    <r>
      <rPr>
        <b/>
        <vertAlign val="superscript"/>
        <sz val="10"/>
        <rFont val="Verdana"/>
        <family val="2"/>
      </rPr>
      <t>1/</t>
    </r>
  </si>
  <si>
    <r>
      <t xml:space="preserve"> : FICOHSA desde 01 de julio 2015 antes Citibank -</t>
    </r>
    <r>
      <rPr>
        <sz val="10"/>
        <rFont val="Verdana"/>
        <family val="2"/>
      </rPr>
      <t xml:space="preserve"> Formerly Citibank, FICOHSA began operations on julio 1st, 2015</t>
    </r>
  </si>
  <si>
    <t>5/</t>
  </si>
  <si>
    <r>
      <t xml:space="preserve"> : Banco Corporativo S.A. a partir de abril 2015</t>
    </r>
    <r>
      <rPr>
        <sz val="10"/>
        <color indexed="56"/>
        <rFont val="Verdana"/>
        <family val="2"/>
      </rPr>
      <t xml:space="preserve"> -</t>
    </r>
    <r>
      <rPr>
        <sz val="10"/>
        <rFont val="Verdana"/>
        <family val="2"/>
      </rPr>
      <t xml:space="preserve"> Bancorp SA began operating as a commercial bank in april 2015.</t>
    </r>
  </si>
  <si>
    <r>
      <t>Ficohsa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Ficohsa</t>
    </r>
    <r>
      <rPr>
        <vertAlign val="superscript"/>
        <sz val="10"/>
        <rFont val="Verdana"/>
        <family val="2"/>
      </rPr>
      <t>1/</t>
    </r>
  </si>
  <si>
    <r>
      <t>Bancorp S.A.</t>
    </r>
    <r>
      <rPr>
        <vertAlign val="superscript"/>
        <sz val="10"/>
        <color indexed="56"/>
        <rFont val="Verdana"/>
        <family val="2"/>
      </rPr>
      <t>5/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Bancorp</t>
    </r>
    <r>
      <rPr>
        <vertAlign val="superscript"/>
        <sz val="10"/>
        <rFont val="Verdana"/>
        <family val="2"/>
      </rPr>
      <t>5/</t>
    </r>
  </si>
  <si>
    <r>
      <t>Focohsa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Ficohsa</t>
    </r>
    <r>
      <rPr>
        <vertAlign val="superscript"/>
        <sz val="10"/>
        <rFont val="Verdana"/>
        <family val="2"/>
      </rPr>
      <t>1/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</si>
  <si>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 -</t>
    </r>
    <r>
      <rPr>
        <sz val="10"/>
        <rFont val="Verdana"/>
        <family val="2"/>
      </rPr>
      <t xml:space="preserve"> Table </t>
    </r>
    <r>
      <rPr>
        <sz val="10"/>
        <color indexed="56"/>
        <rFont val="Verdana"/>
        <family val="2"/>
      </rPr>
      <t>V - 1</t>
    </r>
  </si>
  <si>
    <r>
      <rPr>
        <b/>
        <sz val="10"/>
        <color indexed="56"/>
        <rFont val="Verdana"/>
        <family val="2"/>
      </rPr>
      <t>Activos totales de las sociedades de depósito</t>
    </r>
    <r>
      <rPr>
        <b/>
        <sz val="10"/>
        <color indexed="56"/>
        <rFont val="Verdana"/>
        <family val="2"/>
      </rPr>
      <t xml:space="preserve"> -</t>
    </r>
    <r>
      <rPr>
        <b/>
        <sz val="10"/>
        <rFont val="Verdana"/>
        <family val="2"/>
      </rPr>
      <t xml:space="preserve"> Total assets - banks and financial institutions</t>
    </r>
  </si>
  <si>
    <r>
      <rPr>
        <i/>
        <sz val="10"/>
        <color indexed="56"/>
        <rFont val="Verdana"/>
        <family val="2"/>
      </rPr>
      <t xml:space="preserve">(saldos en millones de córdobas </t>
    </r>
    <r>
      <rPr>
        <i/>
        <sz val="10"/>
        <color indexed="56"/>
        <rFont val="Verdana"/>
        <family val="2"/>
      </rPr>
      <t>-</t>
    </r>
    <r>
      <rPr>
        <i/>
        <sz val="10"/>
        <rFont val="Verdana"/>
        <family val="2"/>
      </rPr>
      <t xml:space="preserve"> stocks in millions of cordobas</t>
    </r>
    <r>
      <rPr>
        <i/>
        <sz val="10"/>
        <color indexed="56"/>
        <rFont val="Verdana"/>
        <family val="2"/>
      </rPr>
      <t>)</t>
    </r>
  </si>
  <si>
    <r>
      <t xml:space="preserve">Conceptos - </t>
    </r>
    <r>
      <rPr>
        <b/>
        <sz val="10"/>
        <rFont val="Verdana"/>
        <family val="2"/>
      </rPr>
      <t>Concepts</t>
    </r>
  </si>
  <si>
    <r>
      <t xml:space="preserve">Bancorp,S.A </t>
    </r>
    <r>
      <rPr>
        <vertAlign val="superscript"/>
        <sz val="10"/>
        <color indexed="56"/>
        <rFont val="Verdana"/>
        <family val="2"/>
      </rPr>
      <t xml:space="preserve">5/ - </t>
    </r>
    <r>
      <rPr>
        <sz val="10"/>
        <rFont val="Verdana"/>
        <family val="2"/>
      </rPr>
      <t>Bancorp, S.A</t>
    </r>
    <r>
      <rPr>
        <vertAlign val="superscript"/>
        <sz val="10"/>
        <rFont val="Verdana"/>
        <family val="2"/>
      </rPr>
      <t>5/</t>
    </r>
  </si>
  <si>
    <r>
      <rPr>
        <sz val="10"/>
        <color indexed="56"/>
        <rFont val="Verdana"/>
        <family val="2"/>
      </rPr>
      <t>Ficohsa</t>
    </r>
    <r>
      <rPr>
        <vertAlign val="superscript"/>
        <sz val="10"/>
        <color indexed="56"/>
        <rFont val="Verdana"/>
        <family val="2"/>
      </rPr>
      <t>1/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Ficohsa</t>
    </r>
    <r>
      <rPr>
        <vertAlign val="superscript"/>
        <sz val="10"/>
        <rFont val="Verdana"/>
        <family val="2"/>
      </rPr>
      <t>1/</t>
    </r>
  </si>
  <si>
    <r>
      <t xml:space="preserve">Fundeser - </t>
    </r>
    <r>
      <rPr>
        <sz val="10"/>
        <rFont val="Verdana"/>
        <family val="2"/>
      </rPr>
      <t>Fundeser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</si>
  <si>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color indexed="63"/>
        <rFont val="Verdana"/>
        <family val="2"/>
      </rPr>
      <t>Table</t>
    </r>
    <r>
      <rPr>
        <sz val="10"/>
        <color indexed="56"/>
        <rFont val="Verdana"/>
        <family val="2"/>
      </rPr>
      <t xml:space="preserve"> </t>
    </r>
    <r>
      <rPr>
        <sz val="10"/>
        <color indexed="56"/>
        <rFont val="Verdana"/>
        <family val="2"/>
      </rPr>
      <t>V-2</t>
    </r>
  </si>
  <si>
    <r>
      <rPr>
        <i/>
        <sz val="10"/>
        <color indexed="56"/>
        <rFont val="Verdana"/>
        <family val="2"/>
      </rPr>
      <t xml:space="preserve">(saldos en millones de córdobas </t>
    </r>
    <r>
      <rPr>
        <i/>
        <sz val="10"/>
        <rFont val="Verdana"/>
        <family val="2"/>
      </rPr>
      <t>- stocks in millions of cordobas</t>
    </r>
    <r>
      <rPr>
        <i/>
        <sz val="10"/>
        <color indexed="56"/>
        <rFont val="Verdana"/>
        <family val="2"/>
      </rPr>
      <t>)</t>
    </r>
  </si>
  <si>
    <r>
      <rPr>
        <b/>
        <sz val="10"/>
        <color indexed="56"/>
        <rFont val="Verdana"/>
        <family val="2"/>
      </rPr>
      <t>Patimonio de sociedades financieras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Financial institutions - total equity</t>
    </r>
  </si>
  <si>
    <r>
      <rPr>
        <b/>
        <sz val="10"/>
        <color indexed="56"/>
        <rFont val="Verdana"/>
        <family val="2"/>
      </rPr>
      <t>Patrimonio de bancos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 xml:space="preserve">Banks - total equity </t>
    </r>
  </si>
  <si>
    <r>
      <rPr>
        <b/>
        <sz val="10"/>
        <color indexed="56"/>
        <rFont val="Verdana"/>
        <family val="2"/>
      </rPr>
      <t>Patrimonio total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>-</t>
    </r>
    <r>
      <rPr>
        <b/>
        <sz val="10"/>
        <rFont val="Verdana"/>
        <family val="2"/>
      </rPr>
      <t xml:space="preserve"> Total equity</t>
    </r>
  </si>
  <si>
    <r>
      <rPr>
        <b/>
        <sz val="10"/>
        <color indexed="56"/>
        <rFont val="Verdana"/>
        <family val="2"/>
      </rPr>
      <t>Conceptos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>-</t>
    </r>
    <r>
      <rPr>
        <b/>
        <sz val="10"/>
        <rFont val="Verdana"/>
        <family val="2"/>
      </rPr>
      <t xml:space="preserve"> Concepts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</si>
  <si>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Table</t>
    </r>
    <r>
      <rPr>
        <sz val="10"/>
        <color indexed="56"/>
        <rFont val="Verdana"/>
        <family val="2"/>
      </rPr>
      <t xml:space="preserve"> </t>
    </r>
    <r>
      <rPr>
        <sz val="10"/>
        <color indexed="56"/>
        <rFont val="Verdana"/>
        <family val="2"/>
      </rPr>
      <t>V - 3</t>
    </r>
  </si>
  <si>
    <r>
      <rPr>
        <sz val="10"/>
        <color indexed="56"/>
        <rFont val="Verdana"/>
        <family val="2"/>
      </rPr>
      <t xml:space="preserve">Cuadro </t>
    </r>
    <r>
      <rPr>
        <sz val="10"/>
        <color indexed="56"/>
        <rFont val="Verdana"/>
        <family val="2"/>
      </rPr>
      <t xml:space="preserve">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- 4</t>
    </r>
  </si>
  <si>
    <r>
      <rPr>
        <b/>
        <sz val="10"/>
        <color indexed="56"/>
        <rFont val="Verdana"/>
        <family val="2"/>
      </rPr>
      <t xml:space="preserve">Resultado neto acumulado de las sociedades de depósito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color indexed="63"/>
        <rFont val="Verdana"/>
        <family val="2"/>
      </rPr>
      <t>Retained earnings - banks and financial institutions</t>
    </r>
  </si>
  <si>
    <r>
      <rPr>
        <b/>
        <sz val="10"/>
        <color indexed="56"/>
        <rFont val="Verdana"/>
        <family val="2"/>
      </rPr>
      <t>Resultado neto acumulado</t>
    </r>
    <r>
      <rPr>
        <b/>
        <sz val="10"/>
        <color indexed="56"/>
        <rFont val="Verdana"/>
        <family val="2"/>
      </rPr>
      <t xml:space="preserve"> - </t>
    </r>
    <r>
      <rPr>
        <b/>
        <sz val="10"/>
        <rFont val="Verdana"/>
        <family val="2"/>
      </rPr>
      <t>Retained earnings</t>
    </r>
  </si>
  <si>
    <r>
      <rPr>
        <b/>
        <sz val="10"/>
        <color indexed="56"/>
        <rFont val="Verdana"/>
        <family val="2"/>
      </rPr>
      <t>Resultado neto acumulado de bancos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Banks - Retained earnings</t>
    </r>
  </si>
  <si>
    <r>
      <t xml:space="preserve">Conceptos- </t>
    </r>
    <r>
      <rPr>
        <b/>
        <sz val="10"/>
        <rFont val="Verdana"/>
        <family val="2"/>
      </rPr>
      <t>Concepts</t>
    </r>
  </si>
  <si>
    <r>
      <rPr>
        <b/>
        <sz val="10"/>
        <color indexed="56"/>
        <rFont val="Verdana"/>
        <family val="2"/>
      </rPr>
      <t>Resultado neto acumulado de sociedades financieras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Financial institutions - retained earnings</t>
    </r>
  </si>
  <si>
    <r>
      <t>: FICOHSA desde 01 de julio 2015 antes Citibank -</t>
    </r>
    <r>
      <rPr>
        <sz val="10"/>
        <rFont val="Verdana"/>
        <family val="2"/>
      </rPr>
      <t xml:space="preserve"> FICOHSA began operations on julio 1st, 2015</t>
    </r>
  </si>
  <si>
    <r>
      <t>: Banco Corporativo S.A. a partir de abril 2015</t>
    </r>
    <r>
      <rPr>
        <sz val="10"/>
        <color indexed="56"/>
        <rFont val="Verdana"/>
        <family val="2"/>
      </rPr>
      <t xml:space="preserve"> -</t>
    </r>
    <r>
      <rPr>
        <sz val="10"/>
        <rFont val="Verdana"/>
        <family val="2"/>
      </rPr>
      <t xml:space="preserve"> Bancorp, S.A began operations on april 2015.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</si>
  <si>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</t>
    </r>
    <r>
      <rPr>
        <sz val="10"/>
        <rFont val="Verdana"/>
        <family val="2"/>
      </rPr>
      <t xml:space="preserve"> Table </t>
    </r>
    <r>
      <rPr>
        <sz val="10"/>
        <color indexed="56"/>
        <rFont val="Verdana"/>
        <family val="2"/>
      </rPr>
      <t>V - 5</t>
    </r>
  </si>
  <si>
    <r>
      <rPr>
        <b/>
        <sz val="10"/>
        <color indexed="56"/>
        <rFont val="Verdana"/>
        <family val="2"/>
      </rPr>
      <t xml:space="preserve">Composición de activos de las sociedades de depósito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Asset composition - banks and financial institutions</t>
    </r>
  </si>
  <si>
    <r>
      <rPr>
        <b/>
        <sz val="10"/>
        <color indexed="56"/>
        <rFont val="Verdana"/>
        <family val="2"/>
      </rPr>
      <t>Total activos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Total assets</t>
    </r>
  </si>
  <si>
    <r>
      <rPr>
        <sz val="10"/>
        <color indexed="56"/>
        <rFont val="Verdana"/>
        <family val="2"/>
      </rPr>
      <t>: Saldos incluyen intereses y comisiones por cobrar</t>
    </r>
    <r>
      <rPr>
        <sz val="10"/>
        <rFont val="Verdana"/>
        <family val="2"/>
      </rPr>
      <t xml:space="preserve"> - Stocks include interest and fees receivable.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</si>
  <si>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Table</t>
    </r>
    <r>
      <rPr>
        <sz val="10"/>
        <color indexed="56"/>
        <rFont val="Verdana"/>
        <family val="2"/>
      </rPr>
      <t xml:space="preserve"> V - 6</t>
    </r>
  </si>
  <si>
    <r>
      <rPr>
        <i/>
        <sz val="10"/>
        <color indexed="56"/>
        <rFont val="Verdana"/>
        <family val="2"/>
      </rPr>
      <t>(saldos en millones de córdobas</t>
    </r>
    <r>
      <rPr>
        <i/>
        <sz val="10"/>
        <color indexed="56"/>
        <rFont val="Verdana"/>
        <family val="2"/>
      </rPr>
      <t xml:space="preserve"> -</t>
    </r>
    <r>
      <rPr>
        <i/>
        <sz val="10"/>
        <rFont val="Verdana"/>
        <family val="2"/>
      </rPr>
      <t xml:space="preserve"> stocks in millions of cordobas</t>
    </r>
    <r>
      <rPr>
        <i/>
        <sz val="10"/>
        <color indexed="56"/>
        <rFont val="Verdana"/>
        <family val="2"/>
      </rPr>
      <t>)</t>
    </r>
  </si>
  <si>
    <r>
      <rPr>
        <sz val="10"/>
        <color indexed="56"/>
        <rFont val="Verdana"/>
        <family val="2"/>
      </rPr>
      <t xml:space="preserve">Nota </t>
    </r>
    <r>
      <rPr>
        <sz val="10"/>
        <rFont val="Verdana"/>
        <family val="2"/>
      </rPr>
      <t>- Note</t>
    </r>
  </si>
  <si>
    <r>
      <rPr>
        <sz val="10"/>
        <color indexed="56"/>
        <rFont val="Verdana"/>
        <family val="2"/>
      </rPr>
      <t xml:space="preserve">: Saldos incluyen intereses y comisiones por cobrar </t>
    </r>
    <r>
      <rPr>
        <sz val="10"/>
        <rFont val="Verdana"/>
        <family val="2"/>
      </rPr>
      <t>- Stocks include interest and fees receivable.</t>
    </r>
  </si>
  <si>
    <r>
      <rPr>
        <i/>
        <sz val="10"/>
        <color indexed="56"/>
        <rFont val="Verdana"/>
        <family val="2"/>
      </rPr>
      <t>(saldos en millones de córdobas</t>
    </r>
    <r>
      <rPr>
        <i/>
        <sz val="10"/>
        <color indexed="56"/>
        <rFont val="Verdana"/>
        <family val="2"/>
      </rPr>
      <t xml:space="preserve"> </t>
    </r>
    <r>
      <rPr>
        <i/>
        <sz val="10"/>
        <color indexed="56"/>
        <rFont val="Verdana"/>
        <family val="2"/>
      </rPr>
      <t xml:space="preserve">- </t>
    </r>
    <r>
      <rPr>
        <i/>
        <sz val="10"/>
        <rFont val="Verdana"/>
        <family val="2"/>
      </rPr>
      <t>stocks in millions of cordobas</t>
    </r>
    <r>
      <rPr>
        <i/>
        <sz val="10"/>
        <color indexed="56"/>
        <rFont val="Verdana"/>
        <family val="2"/>
      </rPr>
      <t>)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</si>
  <si>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Table</t>
    </r>
    <r>
      <rPr>
        <sz val="10"/>
        <color indexed="56"/>
        <rFont val="Verdana"/>
        <family val="2"/>
      </rPr>
      <t xml:space="preserve"> V - 7</t>
    </r>
  </si>
  <si>
    <r>
      <rPr>
        <b/>
        <sz val="10"/>
        <color indexed="56"/>
        <rFont val="Verdana"/>
        <family val="2"/>
      </rPr>
      <t>Conceptos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rFont val="Verdana"/>
        <family val="2"/>
      </rPr>
      <t>- Concepts</t>
    </r>
  </si>
  <si>
    <r>
      <rPr>
        <sz val="10"/>
        <color indexed="56"/>
        <rFont val="Verdana"/>
        <family val="2"/>
      </rPr>
      <t xml:space="preserve">Cuadro </t>
    </r>
    <r>
      <rPr>
        <sz val="10"/>
        <color indexed="56"/>
        <rFont val="Verdana"/>
        <family val="2"/>
      </rPr>
      <t xml:space="preserve">- </t>
    </r>
    <r>
      <rPr>
        <sz val="10"/>
        <color indexed="63"/>
        <rFont val="Verdana"/>
        <family val="2"/>
      </rPr>
      <t>Table</t>
    </r>
    <r>
      <rPr>
        <sz val="10"/>
        <rFont val="Verdana"/>
        <family val="2"/>
      </rPr>
      <t xml:space="preserve"> </t>
    </r>
    <r>
      <rPr>
        <sz val="10"/>
        <color indexed="56"/>
        <rFont val="Verdana"/>
        <family val="2"/>
      </rPr>
      <t>V - 8</t>
    </r>
  </si>
  <si>
    <r>
      <rPr>
        <i/>
        <sz val="10"/>
        <color indexed="56"/>
        <rFont val="Verdana"/>
        <family val="2"/>
      </rPr>
      <t xml:space="preserve">(saldos en millones de córdobas </t>
    </r>
    <r>
      <rPr>
        <i/>
        <sz val="10"/>
        <color indexed="56"/>
        <rFont val="Verdana"/>
        <family val="2"/>
      </rPr>
      <t xml:space="preserve">- </t>
    </r>
    <r>
      <rPr>
        <i/>
        <sz val="10"/>
        <rFont val="Verdana"/>
        <family val="2"/>
      </rPr>
      <t>stocks in millions of cordobas</t>
    </r>
    <r>
      <rPr>
        <i/>
        <sz val="10"/>
        <color indexed="56"/>
        <rFont val="Verdana"/>
        <family val="2"/>
      </rPr>
      <t>)</t>
    </r>
  </si>
  <si>
    <r>
      <rPr>
        <b/>
        <sz val="10"/>
        <color indexed="56"/>
        <rFont val="Verdana"/>
        <family val="2"/>
      </rPr>
      <t>Cartera de crédito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rFont val="Verdana"/>
        <family val="2"/>
      </rPr>
      <t>- Loan portfolio</t>
    </r>
  </si>
  <si>
    <r>
      <rPr>
        <b/>
        <sz val="10"/>
        <color indexed="56"/>
        <rFont val="Verdana"/>
        <family val="2"/>
      </rPr>
      <t>Cartera de crédito de bancos</t>
    </r>
    <r>
      <rPr>
        <b/>
        <sz val="10"/>
        <rFont val="Verdana"/>
        <family val="2"/>
      </rPr>
      <t xml:space="preserve"> - Banks - loan portfolio</t>
    </r>
  </si>
  <si>
    <r>
      <rPr>
        <sz val="10"/>
        <color indexed="56"/>
        <rFont val="Verdana"/>
        <family val="2"/>
      </rPr>
      <t xml:space="preserve">: Saldos incluyen intereses y comisiones por cobrar </t>
    </r>
    <r>
      <rPr>
        <sz val="10"/>
        <rFont val="Verdana"/>
        <family val="2"/>
      </rPr>
      <t>- Balances include interest and fees receivable.</t>
    </r>
  </si>
  <si>
    <r>
      <rPr>
        <sz val="10"/>
        <color indexed="56"/>
        <rFont val="Verdana"/>
        <family val="2"/>
      </rPr>
      <t>Nota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- Note</t>
    </r>
  </si>
  <si>
    <r>
      <rPr>
        <i/>
        <sz val="10"/>
        <color indexed="56"/>
        <rFont val="Verdana"/>
        <family val="2"/>
      </rPr>
      <t>(saldos en millones de córdobas</t>
    </r>
    <r>
      <rPr>
        <i/>
        <sz val="10"/>
        <color indexed="56"/>
        <rFont val="Verdana"/>
        <family val="2"/>
      </rPr>
      <t xml:space="preserve"> </t>
    </r>
    <r>
      <rPr>
        <i/>
        <sz val="10"/>
        <color indexed="56"/>
        <rFont val="Verdana"/>
        <family val="2"/>
      </rPr>
      <t>-</t>
    </r>
    <r>
      <rPr>
        <i/>
        <sz val="10"/>
        <rFont val="Verdana"/>
        <family val="2"/>
      </rPr>
      <t xml:space="preserve"> stocks in millions of cordobas</t>
    </r>
    <r>
      <rPr>
        <i/>
        <sz val="10"/>
        <color indexed="56"/>
        <rFont val="Verdana"/>
        <family val="2"/>
      </rPr>
      <t>)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</si>
  <si>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Table</t>
    </r>
    <r>
      <rPr>
        <sz val="10"/>
        <color indexed="56"/>
        <rFont val="Verdana"/>
        <family val="2"/>
      </rPr>
      <t xml:space="preserve"> </t>
    </r>
    <r>
      <rPr>
        <sz val="10"/>
        <color indexed="56"/>
        <rFont val="Verdana"/>
        <family val="2"/>
      </rPr>
      <t>V - 9</t>
    </r>
  </si>
  <si>
    <r>
      <rPr>
        <sz val="10"/>
        <color indexed="56"/>
        <rFont val="Verdana"/>
        <family val="2"/>
      </rPr>
      <t xml:space="preserve">: Hasta 1994 "Otros", incluye créditos personales y tarjetas de créditos </t>
    </r>
    <r>
      <rPr>
        <sz val="10"/>
        <rFont val="Verdana"/>
        <family val="2"/>
      </rPr>
      <t xml:space="preserve">-  Includes personal and credit cards categories up to 1994. </t>
    </r>
  </si>
  <si>
    <r>
      <rPr>
        <sz val="10"/>
        <color indexed="56"/>
        <rFont val="Verdana"/>
        <family val="2"/>
      </rPr>
      <t xml:space="preserve">: Los intereses y comisiones sobre cartera de crédito se reflejan en una columna aparte debido a que los saldos de cartera por destino no los incluyen </t>
    </r>
    <r>
      <rPr>
        <sz val="10"/>
        <rFont val="Verdana"/>
        <family val="2"/>
      </rPr>
      <t>- Interests and commissions of loan porrtfolio shown in a separate column because target sectors do not include them.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</si>
  <si>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- 11</t>
    </r>
  </si>
  <si>
    <r>
      <rPr>
        <i/>
        <sz val="10"/>
        <color indexed="56"/>
        <rFont val="Verdana"/>
        <family val="2"/>
      </rPr>
      <t>(saldos en millones de córdobas</t>
    </r>
    <r>
      <rPr>
        <i/>
        <sz val="10"/>
        <color indexed="56"/>
        <rFont val="Verdana"/>
        <family val="2"/>
      </rPr>
      <t xml:space="preserve"> </t>
    </r>
    <r>
      <rPr>
        <i/>
        <sz val="10"/>
        <color indexed="56"/>
        <rFont val="Verdana"/>
        <family val="2"/>
      </rPr>
      <t>-</t>
    </r>
    <r>
      <rPr>
        <i/>
        <sz val="10"/>
        <rFont val="Verdana"/>
        <family val="2"/>
      </rPr>
      <t xml:space="preserve"> stocks in millions of cordobas</t>
    </r>
    <r>
      <rPr>
        <i/>
        <sz val="10"/>
        <color indexed="56"/>
        <rFont val="Verdana"/>
        <family val="2"/>
      </rPr>
      <t>)</t>
    </r>
  </si>
  <si>
    <r>
      <rPr>
        <sz val="10"/>
        <color indexed="56"/>
        <rFont val="Verdana"/>
        <family val="2"/>
      </rPr>
      <t xml:space="preserve">Cuadro </t>
    </r>
    <r>
      <rPr>
        <sz val="10"/>
        <color indexed="56"/>
        <rFont val="Verdana"/>
        <family val="2"/>
      </rPr>
      <t xml:space="preserve">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- 12</t>
    </r>
  </si>
  <si>
    <r>
      <t xml:space="preserve">   A la vista - </t>
    </r>
    <r>
      <rPr>
        <sz val="10"/>
        <rFont val="Verdana"/>
        <family val="2"/>
      </rPr>
      <t>Demand deposits</t>
    </r>
  </si>
  <si>
    <r>
      <t xml:space="preserve">   Ahorro -</t>
    </r>
    <r>
      <rPr>
        <sz val="10"/>
        <rFont val="Verdana"/>
        <family val="2"/>
      </rPr>
      <t xml:space="preserve"> Savings</t>
    </r>
  </si>
  <si>
    <r>
      <t xml:space="preserve">   A plazo - </t>
    </r>
    <r>
      <rPr>
        <sz val="10"/>
        <rFont val="Verdana"/>
        <family val="2"/>
      </rPr>
      <t>Time deposits</t>
    </r>
  </si>
  <si>
    <r>
      <t xml:space="preserve">   Otros - </t>
    </r>
    <r>
      <rPr>
        <sz val="10"/>
        <rFont val="Verdana"/>
        <family val="2"/>
      </rPr>
      <t>Others</t>
    </r>
  </si>
  <si>
    <r>
      <t xml:space="preserve">   Ahorro - </t>
    </r>
    <r>
      <rPr>
        <sz val="10"/>
        <rFont val="Verdana"/>
        <family val="2"/>
      </rPr>
      <t>Savings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</si>
  <si>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>Table</t>
    </r>
    <r>
      <rPr>
        <sz val="10"/>
        <color indexed="56"/>
        <rFont val="Verdana"/>
        <family val="2"/>
      </rPr>
      <t xml:space="preserve"> </t>
    </r>
    <r>
      <rPr>
        <sz val="10"/>
        <color indexed="56"/>
        <rFont val="Verdana"/>
        <family val="2"/>
      </rPr>
      <t>V - 13</t>
    </r>
  </si>
  <si>
    <r>
      <rPr>
        <b/>
        <sz val="10"/>
        <color indexed="56"/>
        <rFont val="Verdana"/>
        <family val="2"/>
      </rPr>
      <t xml:space="preserve">Depósitos totales en moneda nacional </t>
    </r>
    <r>
      <rPr>
        <b/>
        <sz val="10"/>
        <rFont val="Verdana"/>
        <family val="2"/>
      </rPr>
      <t>- Total deposits in domestic currency</t>
    </r>
  </si>
  <si>
    <r>
      <rPr>
        <b/>
        <sz val="10"/>
        <color indexed="56"/>
        <rFont val="Verdana"/>
        <family val="2"/>
      </rPr>
      <t>Depósitos en bancos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rFont val="Verdana"/>
        <family val="2"/>
      </rPr>
      <t>- Banks - deposits</t>
    </r>
  </si>
  <si>
    <r>
      <rPr>
        <b/>
        <sz val="10"/>
        <color indexed="56"/>
        <rFont val="Verdana"/>
        <family val="2"/>
      </rPr>
      <t xml:space="preserve">Depósitos en sociedades financieras </t>
    </r>
    <r>
      <rPr>
        <b/>
        <sz val="10"/>
        <rFont val="Verdana"/>
        <family val="2"/>
      </rPr>
      <t>- Financial institutions - deposits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</si>
  <si>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- 14</t>
    </r>
  </si>
  <si>
    <r>
      <rPr>
        <b/>
        <sz val="10"/>
        <color indexed="56"/>
        <rFont val="Verdana"/>
        <family val="2"/>
      </rPr>
      <t>Depósitos totales en moneda extranjera</t>
    </r>
    <r>
      <rPr>
        <b/>
        <sz val="10"/>
        <color indexed="56"/>
        <rFont val="Verdana"/>
        <family val="2"/>
      </rPr>
      <t xml:space="preserve"> </t>
    </r>
    <r>
      <rPr>
        <b/>
        <sz val="10"/>
        <rFont val="Verdana"/>
        <family val="2"/>
      </rPr>
      <t>- Total deposits in foreign currency</t>
    </r>
  </si>
  <si>
    <r>
      <rPr>
        <b/>
        <sz val="10"/>
        <color indexed="56"/>
        <rFont val="Verdana"/>
        <family val="2"/>
      </rPr>
      <t xml:space="preserve">Depósitos en bancos </t>
    </r>
    <r>
      <rPr>
        <b/>
        <sz val="10"/>
        <rFont val="Verdana"/>
        <family val="2"/>
      </rPr>
      <t>- Banks - deposits</t>
    </r>
  </si>
  <si>
    <r>
      <rPr>
        <b/>
        <sz val="10"/>
        <color indexed="56"/>
        <rFont val="Verdana"/>
        <family val="2"/>
      </rPr>
      <t>Depósitos en sociedades financieras</t>
    </r>
    <r>
      <rPr>
        <b/>
        <sz val="10"/>
        <color indexed="56"/>
        <rFont val="Verdana"/>
        <family val="2"/>
      </rPr>
      <t xml:space="preserve"> -</t>
    </r>
    <r>
      <rPr>
        <b/>
        <sz val="10"/>
        <rFont val="Verdana"/>
        <family val="2"/>
      </rPr>
      <t xml:space="preserve"> Financial institutions - deposits</t>
    </r>
  </si>
  <si>
    <r>
      <t>Fdl</t>
    </r>
    <r>
      <rPr>
        <vertAlign val="superscript"/>
        <sz val="10"/>
        <color indexed="56"/>
        <rFont val="Verdana"/>
        <family val="2"/>
      </rPr>
      <t>6/</t>
    </r>
    <r>
      <rPr>
        <sz val="10"/>
        <color indexed="56"/>
        <rFont val="Verdana"/>
        <family val="2"/>
      </rPr>
      <t>-</t>
    </r>
    <r>
      <rPr>
        <sz val="10"/>
        <rFont val="Verdana"/>
        <family val="2"/>
      </rPr>
      <t>Fdl</t>
    </r>
    <r>
      <rPr>
        <vertAlign val="superscript"/>
        <sz val="10"/>
        <rFont val="Verdana"/>
        <family val="2"/>
      </rPr>
      <t>6/</t>
    </r>
  </si>
  <si>
    <t>6/</t>
  </si>
  <si>
    <r>
      <t xml:space="preserve"> : Fondo de Desarrollo Local a partir de mayo 2016 </t>
    </r>
    <r>
      <rPr>
        <sz val="10"/>
        <rFont val="Verdana"/>
        <family val="2"/>
      </rPr>
      <t>- FDL began operations on may 2016.</t>
    </r>
  </si>
  <si>
    <r>
      <t>Fdl</t>
    </r>
    <r>
      <rPr>
        <vertAlign val="superscript"/>
        <sz val="10"/>
        <color indexed="56"/>
        <rFont val="Verdana"/>
        <family val="2"/>
      </rPr>
      <t>6/</t>
    </r>
    <r>
      <rPr>
        <sz val="10"/>
        <color indexed="56"/>
        <rFont val="Verdana"/>
        <family val="2"/>
      </rPr>
      <t xml:space="preserve">- </t>
    </r>
    <r>
      <rPr>
        <sz val="10"/>
        <rFont val="Verdana"/>
        <family val="2"/>
      </rPr>
      <t>Fdl</t>
    </r>
    <r>
      <rPr>
        <vertAlign val="superscript"/>
        <sz val="10"/>
        <rFont val="Verdana"/>
        <family val="2"/>
      </rPr>
      <t>6/</t>
    </r>
  </si>
  <si>
    <r>
      <t xml:space="preserve">: Fondo de Desarrollo Local a partir de mayo 2016 </t>
    </r>
    <r>
      <rPr>
        <sz val="10"/>
        <rFont val="Verdana"/>
        <family val="2"/>
      </rPr>
      <t>- FDL began operations on may 2016.</t>
    </r>
  </si>
  <si>
    <r>
      <t xml:space="preserve">Personal </t>
    </r>
    <r>
      <rPr>
        <b/>
        <vertAlign val="superscript"/>
        <sz val="10"/>
        <color indexed="56"/>
        <rFont val="Verdana"/>
        <family val="2"/>
      </rPr>
      <t>1/</t>
    </r>
    <r>
      <rPr>
        <b/>
        <sz val="10"/>
        <color indexed="56"/>
        <rFont val="Verdana"/>
        <family val="2"/>
      </rPr>
      <t>-</t>
    </r>
    <r>
      <rPr>
        <b/>
        <sz val="10"/>
        <color indexed="63"/>
        <rFont val="Verdana"/>
        <family val="2"/>
      </rPr>
      <t xml:space="preserve"> </t>
    </r>
    <r>
      <rPr>
        <b/>
        <sz val="10"/>
        <rFont val="Verdana"/>
        <family val="2"/>
      </rPr>
      <t xml:space="preserve">Personal </t>
    </r>
    <r>
      <rPr>
        <b/>
        <vertAlign val="superscript"/>
        <sz val="10"/>
        <rFont val="Verdana"/>
        <family val="2"/>
      </rPr>
      <t>1/</t>
    </r>
  </si>
  <si>
    <r>
      <t xml:space="preserve">Hipotecarios </t>
    </r>
    <r>
      <rPr>
        <b/>
        <vertAlign val="superscript"/>
        <sz val="10"/>
        <color indexed="56"/>
        <rFont val="Verdana"/>
        <family val="2"/>
      </rPr>
      <t>1/</t>
    </r>
    <r>
      <rPr>
        <b/>
        <sz val="10"/>
        <color indexed="56"/>
        <rFont val="Verdana"/>
        <family val="2"/>
      </rPr>
      <t>-</t>
    </r>
    <r>
      <rPr>
        <b/>
        <sz val="10"/>
        <color indexed="63"/>
        <rFont val="Verdana"/>
        <family val="2"/>
      </rPr>
      <t xml:space="preserve"> Mortgages </t>
    </r>
    <r>
      <rPr>
        <b/>
        <vertAlign val="superscript"/>
        <sz val="10"/>
        <color indexed="63"/>
        <rFont val="Verdana"/>
        <family val="2"/>
      </rPr>
      <t>1/</t>
    </r>
  </si>
  <si>
    <r>
      <rPr>
        <sz val="10"/>
        <color indexed="56"/>
        <rFont val="Verdana"/>
        <family val="2"/>
      </rPr>
      <t xml:space="preserve">Cuadro </t>
    </r>
    <r>
      <rPr>
        <sz val="10"/>
        <color indexed="56"/>
        <rFont val="Verdana"/>
        <family val="2"/>
      </rPr>
      <t xml:space="preserve">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- 10</t>
    </r>
  </si>
  <si>
    <r>
      <rPr>
        <b/>
        <sz val="10"/>
        <color indexed="56"/>
        <rFont val="Verdana"/>
        <family val="2"/>
      </rPr>
      <t xml:space="preserve">Movimientos de crédito de las sociedades de depósito </t>
    </r>
    <r>
      <rPr>
        <b/>
        <sz val="10"/>
        <color indexed="56"/>
        <rFont val="Verdana"/>
        <family val="2"/>
      </rPr>
      <t xml:space="preserve">- </t>
    </r>
    <r>
      <rPr>
        <b/>
        <sz val="10"/>
        <rFont val="Verdana"/>
        <family val="2"/>
      </rPr>
      <t>Credit flows - banks and financial institutions</t>
    </r>
  </si>
  <si>
    <r>
      <rPr>
        <i/>
        <sz val="10"/>
        <color indexed="56"/>
        <rFont val="Verdana"/>
        <family val="2"/>
      </rPr>
      <t>(flujos en millones de córdobas</t>
    </r>
    <r>
      <rPr>
        <i/>
        <sz val="10"/>
        <color indexed="56"/>
        <rFont val="Verdana"/>
        <family val="2"/>
      </rPr>
      <t xml:space="preserve"> - </t>
    </r>
    <r>
      <rPr>
        <i/>
        <sz val="10"/>
        <rFont val="Verdana"/>
        <family val="2"/>
      </rPr>
      <t>flows in millions of cordobas</t>
    </r>
    <r>
      <rPr>
        <i/>
        <sz val="10"/>
        <color indexed="56"/>
        <rFont val="Verdana"/>
        <family val="2"/>
      </rPr>
      <t>)</t>
    </r>
  </si>
  <si>
    <r>
      <t xml:space="preserve"> : Superintendencia de Bancos y Otras Instituciones Financieras (SIBOIF) - Superintendency of </t>
    </r>
    <r>
      <rPr>
        <sz val="10"/>
        <rFont val="Verdana"/>
        <family val="2"/>
      </rPr>
      <t>Banks and other financial institutiones (SIBOIF)</t>
    </r>
  </si>
  <si>
    <t>Tarjetas de Créditos Personales - credit cards</t>
  </si>
  <si>
    <r>
      <t xml:space="preserve">Desembolsos - </t>
    </r>
    <r>
      <rPr>
        <sz val="10"/>
        <color indexed="63"/>
        <rFont val="Verdana"/>
        <family val="2"/>
      </rPr>
      <t>Outflows</t>
    </r>
  </si>
  <si>
    <r>
      <t>Recuperaciones -</t>
    </r>
    <r>
      <rPr>
        <sz val="10"/>
        <color indexed="63"/>
        <rFont val="Verdana"/>
        <family val="2"/>
      </rPr>
      <t xml:space="preserve"> Inflows</t>
    </r>
  </si>
  <si>
    <r>
      <t xml:space="preserve"> : Saldos incluyen titulos de Deuda Gubernamental emitido por gobiernos extranjeros- </t>
    </r>
    <r>
      <rPr>
        <sz val="10"/>
        <color indexed="63"/>
        <rFont val="Verdana"/>
        <family val="2"/>
      </rPr>
      <t>stocks include government debt securities issued by foreign governments</t>
    </r>
  </si>
  <si>
    <r>
      <t xml:space="preserve">     Otros 1/ - </t>
    </r>
    <r>
      <rPr>
        <sz val="10"/>
        <rFont val="Verdana"/>
        <family val="2"/>
      </rPr>
      <t>Other 1/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</si>
  <si>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- 15</t>
    </r>
  </si>
  <si>
    <t>Libre</t>
  </si>
  <si>
    <t>9-12</t>
  </si>
  <si>
    <t>11-16</t>
  </si>
  <si>
    <t>13-19</t>
  </si>
  <si>
    <t>24-27</t>
  </si>
  <si>
    <t>40-47</t>
  </si>
  <si>
    <t>78.9-79.3</t>
  </si>
  <si>
    <t>24-28</t>
  </si>
  <si>
    <t>6-8</t>
  </si>
  <si>
    <t>8-9</t>
  </si>
  <si>
    <t xml:space="preserve">  8-10</t>
  </si>
  <si>
    <t xml:space="preserve">  9-13</t>
  </si>
  <si>
    <t xml:space="preserve">  6-13</t>
  </si>
  <si>
    <t xml:space="preserve">  6-14</t>
  </si>
  <si>
    <t xml:space="preserve"> Libre</t>
  </si>
  <si>
    <t>12-15</t>
  </si>
  <si>
    <t>13-20.2</t>
  </si>
  <si>
    <t>10.33-22.5</t>
  </si>
  <si>
    <t>10.33-17.33</t>
  </si>
  <si>
    <t>9.67-17</t>
  </si>
  <si>
    <t>10-25</t>
  </si>
  <si>
    <t>12-45</t>
  </si>
  <si>
    <t>16-45</t>
  </si>
  <si>
    <t>20-80.8</t>
  </si>
  <si>
    <t>6.5-20</t>
  </si>
  <si>
    <t>12-13</t>
  </si>
  <si>
    <t>11-13</t>
  </si>
  <si>
    <t>14-15</t>
  </si>
  <si>
    <t>10.5-15</t>
  </si>
  <si>
    <t>10.5-22.5</t>
  </si>
  <si>
    <t>10.5-17.1</t>
  </si>
  <si>
    <t>8.67-16.88</t>
  </si>
  <si>
    <t>12-22</t>
  </si>
  <si>
    <t>14-30</t>
  </si>
  <si>
    <t>5-79.3</t>
  </si>
  <si>
    <t>5-13</t>
  </si>
  <si>
    <t>Nota - Note</t>
  </si>
  <si>
    <r>
      <t xml:space="preserve">: </t>
    </r>
    <r>
      <rPr>
        <sz val="10"/>
        <color indexed="56"/>
        <rFont val="Verdana"/>
        <family val="2"/>
      </rPr>
      <t>Superintendencia de Bancos y Otras Instituciones Financieras (SIBOIF)</t>
    </r>
    <r>
      <rPr>
        <sz val="10"/>
        <rFont val="Verdana"/>
        <family val="2"/>
      </rPr>
      <t xml:space="preserve"> - Superintendence of Banks and other Financial Institutions (SIBOIF).</t>
    </r>
  </si>
  <si>
    <r>
      <rPr>
        <sz val="10"/>
        <color indexed="56"/>
        <rFont val="Verdana"/>
        <family val="2"/>
      </rPr>
      <t>Cuadro</t>
    </r>
    <r>
      <rPr>
        <sz val="10"/>
        <color indexed="56"/>
        <rFont val="Verdana"/>
        <family val="2"/>
      </rPr>
      <t xml:space="preserve"> 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- 16</t>
    </r>
  </si>
  <si>
    <r>
      <rPr>
        <i/>
        <sz val="10"/>
        <color indexed="56"/>
        <rFont val="Verdana"/>
        <family val="2"/>
      </rPr>
      <t xml:space="preserve">(porcentajes </t>
    </r>
    <r>
      <rPr>
        <i/>
        <sz val="10"/>
        <color indexed="56"/>
        <rFont val="Verdana"/>
        <family val="2"/>
      </rPr>
      <t xml:space="preserve">- </t>
    </r>
    <r>
      <rPr>
        <i/>
        <sz val="10"/>
        <rFont val="Verdana"/>
        <family val="2"/>
      </rPr>
      <t>percentages</t>
    </r>
    <r>
      <rPr>
        <i/>
        <sz val="10"/>
        <color indexed="56"/>
        <rFont val="Verdana"/>
        <family val="2"/>
      </rPr>
      <t>)</t>
    </r>
  </si>
  <si>
    <r>
      <rPr>
        <sz val="10"/>
        <color indexed="56"/>
        <rFont val="Verdana"/>
        <family val="2"/>
      </rPr>
      <t xml:space="preserve">: Bolsa de Valores de Nicaragua y BCN </t>
    </r>
    <r>
      <rPr>
        <sz val="10"/>
        <rFont val="Verdana"/>
        <family val="2"/>
      </rPr>
      <t>- Nicaragua Stock Exchange (BVDN) and Central Bank of Nicaragua (CBN).</t>
    </r>
  </si>
  <si>
    <r>
      <t xml:space="preserve">Cuadro 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- 17</t>
    </r>
  </si>
  <si>
    <r>
      <rPr>
        <i/>
        <sz val="10"/>
        <color indexed="56"/>
        <rFont val="Verdana"/>
        <family val="2"/>
      </rPr>
      <t>(flujo en millones de córdobas y dólares</t>
    </r>
    <r>
      <rPr>
        <i/>
        <sz val="10"/>
        <color indexed="56"/>
        <rFont val="Verdana"/>
        <family val="2"/>
      </rPr>
      <t xml:space="preserve"> - </t>
    </r>
    <r>
      <rPr>
        <i/>
        <sz val="10"/>
        <rFont val="Verdana"/>
        <family val="2"/>
      </rPr>
      <t>flows in millions of cordobas and dollars</t>
    </r>
    <r>
      <rPr>
        <i/>
        <sz val="10"/>
        <color indexed="56"/>
        <rFont val="Verdana"/>
        <family val="2"/>
      </rPr>
      <t>)</t>
    </r>
  </si>
  <si>
    <r>
      <rPr>
        <sz val="10"/>
        <color indexed="56"/>
        <rFont val="Verdana"/>
        <family val="2"/>
      </rPr>
      <t xml:space="preserve">: Bolsa de Valores de Nicaragua </t>
    </r>
    <r>
      <rPr>
        <sz val="10"/>
        <rFont val="Verdana"/>
        <family val="2"/>
      </rPr>
      <t>- Nicaragua Stock Exchange (BVDN).</t>
    </r>
  </si>
  <si>
    <r>
      <t xml:space="preserve">Cuadro - </t>
    </r>
    <r>
      <rPr>
        <sz val="10"/>
        <rFont val="Verdana"/>
        <family val="2"/>
      </rPr>
      <t xml:space="preserve">Table </t>
    </r>
    <r>
      <rPr>
        <sz val="10"/>
        <color indexed="56"/>
        <rFont val="Verdana"/>
        <family val="2"/>
      </rPr>
      <t>V - 18</t>
    </r>
  </si>
  <si>
    <r>
      <rPr>
        <i/>
        <sz val="10"/>
        <color indexed="56"/>
        <rFont val="Verdana"/>
        <family val="2"/>
      </rPr>
      <t xml:space="preserve">(flujo en millones de córdobas y dólares </t>
    </r>
    <r>
      <rPr>
        <i/>
        <sz val="10"/>
        <color indexed="56"/>
        <rFont val="Verdana"/>
        <family val="2"/>
      </rPr>
      <t xml:space="preserve">- </t>
    </r>
    <r>
      <rPr>
        <i/>
        <sz val="10"/>
        <rFont val="Verdana"/>
        <family val="2"/>
      </rPr>
      <t>flows in millions of cordobas and dollars</t>
    </r>
    <r>
      <rPr>
        <i/>
        <sz val="10"/>
        <color indexed="56"/>
        <rFont val="Verdana"/>
        <family val="2"/>
      </rPr>
      <t>)</t>
    </r>
  </si>
  <si>
    <t>7/</t>
  </si>
  <si>
    <t>8/</t>
  </si>
  <si>
    <r>
      <t>: Banex a partir de septiembre 2008, antes Financiera Nicaragüense de Desarrollo (FINDESA). A partir del 2010 en proceso de liquidación -</t>
    </r>
    <r>
      <rPr>
        <sz val="10"/>
        <rFont val="Verdana"/>
        <family val="2"/>
      </rPr>
      <t xml:space="preserve"> Formerly Nicaraguan Development Financial Institution (FINDESA) - Banex began operating as a commercial bank in september 2008. Under liquidation process as of 2010.</t>
    </r>
  </si>
  <si>
    <r>
      <t>Banco Atlántida</t>
    </r>
    <r>
      <rPr>
        <vertAlign val="superscript"/>
        <sz val="10"/>
        <color indexed="56"/>
        <rFont val="Verdana"/>
        <family val="2"/>
      </rPr>
      <t xml:space="preserve"> 7/ </t>
    </r>
    <r>
      <rPr>
        <sz val="10"/>
        <color indexed="56"/>
        <rFont val="Verdana"/>
        <family val="2"/>
      </rPr>
      <t>-</t>
    </r>
    <r>
      <rPr>
        <sz val="10"/>
        <color indexed="63"/>
        <rFont val="Verdana"/>
        <family val="2"/>
      </rPr>
      <t xml:space="preserve"> Banco Atlántida</t>
    </r>
    <r>
      <rPr>
        <vertAlign val="superscript"/>
        <sz val="10"/>
        <color indexed="63"/>
        <rFont val="Verdana"/>
        <family val="2"/>
      </rPr>
      <t>7/</t>
    </r>
  </si>
  <si>
    <r>
      <t xml:space="preserve">Produzcamos </t>
    </r>
    <r>
      <rPr>
        <vertAlign val="superscript"/>
        <sz val="10"/>
        <color indexed="56"/>
        <rFont val="Verdana"/>
        <family val="2"/>
      </rPr>
      <t xml:space="preserve">8 / </t>
    </r>
    <r>
      <rPr>
        <sz val="10"/>
        <color indexed="56"/>
        <rFont val="Verdana"/>
        <family val="2"/>
      </rPr>
      <t>-</t>
    </r>
    <r>
      <rPr>
        <sz val="10"/>
        <color indexed="63"/>
        <rFont val="Verdana"/>
        <family val="2"/>
      </rPr>
      <t xml:space="preserve"> Produzcamos </t>
    </r>
    <r>
      <rPr>
        <vertAlign val="superscript"/>
        <sz val="10"/>
        <color indexed="63"/>
        <rFont val="Verdana"/>
        <family val="2"/>
      </rPr>
      <t>8 /</t>
    </r>
  </si>
  <si>
    <r>
      <t xml:space="preserve">: Superintendencia de Bancos y Otras Instituciones Financieras (SIBOIF) - Superintendency of </t>
    </r>
    <r>
      <rPr>
        <sz val="10"/>
        <rFont val="Verdana"/>
        <family val="2"/>
      </rPr>
      <t>Banks and other financial institutiones (SIBOIF)</t>
    </r>
  </si>
  <si>
    <r>
      <rPr>
        <sz val="10"/>
        <color indexed="62"/>
        <rFont val="Verdana"/>
        <family val="2"/>
      </rPr>
      <t xml:space="preserve">: Promedio ponderado de diciembre de las tasas de interés </t>
    </r>
    <r>
      <rPr>
        <sz val="10"/>
        <color indexed="62"/>
        <rFont val="Verdana"/>
        <family val="2"/>
      </rPr>
      <t>-</t>
    </r>
    <r>
      <rPr>
        <sz val="10"/>
        <rFont val="Verdana"/>
        <family val="2"/>
      </rPr>
      <t xml:space="preserve"> Simple average of maximum and minimum interest rates.</t>
    </r>
  </si>
  <si>
    <r>
      <t xml:space="preserve"> : Desde 23 julio 2007 antes BANISTMO.  A partir del 7 de julio pasó a ser oficina de representación - </t>
    </r>
    <r>
      <rPr>
        <sz val="10"/>
        <rFont val="Verdana"/>
        <family val="2"/>
      </rPr>
      <t>Formerly BANISTMO. HSBC began operations on july 23rd, 2007 as a commercial bank and, as of july 7, 2009, became a representative office.</t>
    </r>
  </si>
  <si>
    <r>
      <t xml:space="preserve"> : Banex a partir de septiembre 2008, antes Financiera Nicaragüense de Desarrollo (FINDESA). A partir del 2010 en proceso de liquidación - </t>
    </r>
    <r>
      <rPr>
        <sz val="10"/>
        <rFont val="Verdana"/>
        <family val="2"/>
      </rPr>
      <t>Formerly Nicaraguan Development Financial Institution (FINDESA). Banex began operating as a commercial bank in september 2008. Under liquidation process as of 2010.</t>
    </r>
  </si>
  <si>
    <r>
      <t>: A partir de Enero 2014 la categoria ¨otros¨ deja de incluir ¨prestamos personales¨ y ¨ Hipotecarios para viviendas¨ dado que estos se empiezan a reportar de manera independiente en esta misma tabla -</t>
    </r>
    <r>
      <rPr>
        <sz val="10"/>
        <rFont val="Verdana"/>
        <family val="2"/>
      </rPr>
      <t>Since January  2014 the category "other" does not include "personal loans" and "Mortgage ",  these are started to report independently in this table.</t>
    </r>
  </si>
  <si>
    <r>
      <t xml:space="preserve">Banco Atlántida </t>
    </r>
    <r>
      <rPr>
        <vertAlign val="superscript"/>
        <sz val="10"/>
        <color indexed="30"/>
        <rFont val="Verdana"/>
        <family val="2"/>
      </rPr>
      <t>7/</t>
    </r>
    <r>
      <rPr>
        <sz val="10"/>
        <color indexed="30"/>
        <rFont val="Verdana"/>
        <family val="2"/>
      </rPr>
      <t xml:space="preserve"> </t>
    </r>
    <r>
      <rPr>
        <sz val="10"/>
        <color indexed="56"/>
        <rFont val="Verdana"/>
        <family val="2"/>
      </rPr>
      <t xml:space="preserve">- </t>
    </r>
    <r>
      <rPr>
        <sz val="10"/>
        <color indexed="63"/>
        <rFont val="Verdana"/>
        <family val="2"/>
      </rPr>
      <t>Banco Atlántida</t>
    </r>
    <r>
      <rPr>
        <vertAlign val="superscript"/>
        <sz val="10"/>
        <color indexed="63"/>
        <rFont val="Verdana"/>
        <family val="2"/>
      </rPr>
      <t>7</t>
    </r>
    <r>
      <rPr>
        <vertAlign val="superscript"/>
        <sz val="10"/>
        <rFont val="Verdana"/>
        <family val="2"/>
      </rPr>
      <t>/</t>
    </r>
  </si>
  <si>
    <r>
      <t>Produzcamos</t>
    </r>
    <r>
      <rPr>
        <vertAlign val="superscript"/>
        <sz val="10"/>
        <color indexed="30"/>
        <rFont val="Verdana"/>
        <family val="2"/>
      </rPr>
      <t xml:space="preserve"> 8 /</t>
    </r>
    <r>
      <rPr>
        <sz val="10"/>
        <color indexed="30"/>
        <rFont val="Verdana"/>
        <family val="2"/>
      </rPr>
      <t xml:space="preserve"> </t>
    </r>
    <r>
      <rPr>
        <sz val="10"/>
        <color indexed="56"/>
        <rFont val="Verdana"/>
        <family val="2"/>
      </rPr>
      <t xml:space="preserve">- Produzcamos </t>
    </r>
    <r>
      <rPr>
        <vertAlign val="superscript"/>
        <sz val="10"/>
        <color indexed="63"/>
        <rFont val="Verdana"/>
        <family val="2"/>
      </rPr>
      <t xml:space="preserve">8 </t>
    </r>
    <r>
      <rPr>
        <vertAlign val="superscript"/>
        <sz val="10"/>
        <rFont val="Verdana"/>
        <family val="2"/>
      </rPr>
      <t>/</t>
    </r>
  </si>
  <si>
    <r>
      <t>Produzcamos</t>
    </r>
    <r>
      <rPr>
        <vertAlign val="superscript"/>
        <sz val="10"/>
        <color indexed="30"/>
        <rFont val="Verdana"/>
        <family val="2"/>
      </rPr>
      <t xml:space="preserve"> 8 /</t>
    </r>
    <r>
      <rPr>
        <sz val="10"/>
        <color indexed="30"/>
        <rFont val="Verdana"/>
        <family val="2"/>
      </rPr>
      <t xml:space="preserve"> </t>
    </r>
    <r>
      <rPr>
        <sz val="10"/>
        <color indexed="56"/>
        <rFont val="Verdana"/>
        <family val="2"/>
      </rPr>
      <t>- Produzcamos</t>
    </r>
    <r>
      <rPr>
        <vertAlign val="superscript"/>
        <sz val="10"/>
        <color indexed="56"/>
        <rFont val="Verdana"/>
        <family val="2"/>
      </rPr>
      <t xml:space="preserve"> </t>
    </r>
    <r>
      <rPr>
        <vertAlign val="superscript"/>
        <sz val="10"/>
        <color indexed="63"/>
        <rFont val="Verdana"/>
        <family val="2"/>
      </rPr>
      <t xml:space="preserve">8 </t>
    </r>
    <r>
      <rPr>
        <vertAlign val="superscript"/>
        <sz val="10"/>
        <rFont val="Verdana"/>
        <family val="2"/>
      </rPr>
      <t>/</t>
    </r>
  </si>
  <si>
    <r>
      <t xml:space="preserve">Banco Atlántida </t>
    </r>
    <r>
      <rPr>
        <vertAlign val="superscript"/>
        <sz val="10"/>
        <color indexed="56"/>
        <rFont val="Verdana"/>
        <family val="2"/>
      </rPr>
      <t>7</t>
    </r>
    <r>
      <rPr>
        <vertAlign val="superscript"/>
        <sz val="10"/>
        <color indexed="30"/>
        <rFont val="Verdana"/>
        <family val="2"/>
      </rPr>
      <t>/</t>
    </r>
    <r>
      <rPr>
        <sz val="10"/>
        <color indexed="30"/>
        <rFont val="Verdana"/>
        <family val="2"/>
      </rPr>
      <t xml:space="preserve"> </t>
    </r>
    <r>
      <rPr>
        <sz val="10"/>
        <color indexed="56"/>
        <rFont val="Verdana"/>
        <family val="2"/>
      </rPr>
      <t xml:space="preserve">- </t>
    </r>
    <r>
      <rPr>
        <sz val="10"/>
        <color indexed="63"/>
        <rFont val="Verdana"/>
        <family val="2"/>
      </rPr>
      <t>Banco Atlántida</t>
    </r>
    <r>
      <rPr>
        <vertAlign val="superscript"/>
        <sz val="10"/>
        <color indexed="63"/>
        <rFont val="Verdana"/>
        <family val="2"/>
      </rPr>
      <t>7</t>
    </r>
    <r>
      <rPr>
        <vertAlign val="superscript"/>
        <sz val="10"/>
        <rFont val="Verdana"/>
        <family val="2"/>
      </rPr>
      <t>/</t>
    </r>
  </si>
  <si>
    <r>
      <t>Produzcamos</t>
    </r>
    <r>
      <rPr>
        <vertAlign val="superscript"/>
        <sz val="10"/>
        <color indexed="56"/>
        <rFont val="Verdana"/>
        <family val="2"/>
      </rPr>
      <t xml:space="preserve"> 8 </t>
    </r>
    <r>
      <rPr>
        <vertAlign val="superscript"/>
        <sz val="10"/>
        <color indexed="30"/>
        <rFont val="Verdana"/>
        <family val="2"/>
      </rPr>
      <t>/</t>
    </r>
    <r>
      <rPr>
        <sz val="10"/>
        <color indexed="30"/>
        <rFont val="Verdana"/>
        <family val="2"/>
      </rPr>
      <t xml:space="preserve"> </t>
    </r>
    <r>
      <rPr>
        <sz val="10"/>
        <color indexed="56"/>
        <rFont val="Verdana"/>
        <family val="2"/>
      </rPr>
      <t xml:space="preserve">- Produzcamos </t>
    </r>
    <r>
      <rPr>
        <vertAlign val="superscript"/>
        <sz val="10"/>
        <color indexed="63"/>
        <rFont val="Verdana"/>
        <family val="2"/>
      </rPr>
      <t xml:space="preserve">8 </t>
    </r>
    <r>
      <rPr>
        <vertAlign val="superscript"/>
        <sz val="10"/>
        <rFont val="Verdana"/>
        <family val="2"/>
      </rPr>
      <t>/</t>
    </r>
  </si>
  <si>
    <r>
      <t>Banco Atlántida</t>
    </r>
    <r>
      <rPr>
        <vertAlign val="superscript"/>
        <sz val="10"/>
        <color indexed="56"/>
        <rFont val="Verdana"/>
        <family val="2"/>
      </rPr>
      <t xml:space="preserve"> 7/ </t>
    </r>
    <r>
      <rPr>
        <sz val="10"/>
        <color indexed="56"/>
        <rFont val="Verdana"/>
        <family val="2"/>
      </rPr>
      <t xml:space="preserve">- </t>
    </r>
    <r>
      <rPr>
        <sz val="10"/>
        <rFont val="Verdana"/>
        <family val="2"/>
      </rPr>
      <t>Banco Atlántida</t>
    </r>
    <r>
      <rPr>
        <vertAlign val="superscript"/>
        <sz val="10"/>
        <rFont val="Verdana"/>
        <family val="2"/>
      </rPr>
      <t>7/</t>
    </r>
  </si>
  <si>
    <r>
      <t>Banco Atlántida</t>
    </r>
    <r>
      <rPr>
        <vertAlign val="superscript"/>
        <sz val="10"/>
        <color indexed="56"/>
        <rFont val="Verdana"/>
        <family val="2"/>
      </rPr>
      <t xml:space="preserve"> 7</t>
    </r>
    <r>
      <rPr>
        <vertAlign val="superscript"/>
        <sz val="10"/>
        <color indexed="30"/>
        <rFont val="Verdana"/>
        <family val="2"/>
      </rPr>
      <t xml:space="preserve">/ </t>
    </r>
    <r>
      <rPr>
        <sz val="10"/>
        <color indexed="56"/>
        <rFont val="Verdana"/>
        <family val="2"/>
      </rPr>
      <t xml:space="preserve">- </t>
    </r>
    <r>
      <rPr>
        <sz val="10"/>
        <color indexed="63"/>
        <rFont val="Verdana"/>
        <family val="2"/>
      </rPr>
      <t>Banco Atlántida</t>
    </r>
    <r>
      <rPr>
        <vertAlign val="superscript"/>
        <sz val="10"/>
        <color indexed="63"/>
        <rFont val="Verdana"/>
        <family val="2"/>
      </rPr>
      <t>7</t>
    </r>
    <r>
      <rPr>
        <vertAlign val="superscript"/>
        <sz val="10"/>
        <rFont val="Verdana"/>
        <family val="2"/>
      </rPr>
      <t>/</t>
    </r>
  </si>
  <si>
    <r>
      <t>: Banco Atlántida de Nicaragua a partir de Noviembre 2019</t>
    </r>
    <r>
      <rPr>
        <sz val="10"/>
        <rFont val="Verdana"/>
        <family val="2"/>
      </rPr>
      <t>- Atlántida began operations on Nov 2019.</t>
    </r>
  </si>
  <si>
    <r>
      <t xml:space="preserve">: Banco Produzcamos a partir de Enero 2019, se incluye en la suma del sistema finaciero- </t>
    </r>
    <r>
      <rPr>
        <sz val="10"/>
        <color indexed="63"/>
        <rFont val="Verdana"/>
        <family val="2"/>
      </rPr>
      <t>Banco Produzcamos as of January 2019, it is included in the consolidated Financial System.</t>
    </r>
  </si>
  <si>
    <r>
      <t xml:space="preserve">: Banco Produzcamos a partir de Enero 2019, se incluye en la suma del sistema finaciero - </t>
    </r>
    <r>
      <rPr>
        <sz val="10"/>
        <color indexed="63"/>
        <rFont val="Verdana"/>
        <family val="2"/>
      </rPr>
      <t>Banco Produzcamos as of January 2019, it is included in the consolidated Financial System.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</si>
  <si>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</si>
  <si>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>Avanz</t>
    </r>
    <r>
      <rPr>
        <sz val="10"/>
        <color theme="6" tint="-0.249977111117893"/>
        <rFont val="Verdana"/>
        <family val="2"/>
      </rPr>
      <t xml:space="preserve"> </t>
    </r>
    <r>
      <rPr>
        <sz val="9"/>
        <color theme="6" tint="-0.249977111117893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Avanz </t>
    </r>
  </si>
  <si>
    <r>
      <t xml:space="preserve">: Banco Procredit a partir de octubre 2005, antes Financiera Procredit.  Banco AVANZ, a partir de septiembre 2018 - </t>
    </r>
    <r>
      <rPr>
        <sz val="10"/>
        <color theme="1"/>
        <rFont val="Verdana"/>
        <family val="2"/>
      </rPr>
      <t>Formerly Financiera Procredit (financial institution). Procredit began operating as a commercial bank in october 2005. Bank AVANZ, as of september 2018.</t>
    </r>
  </si>
  <si>
    <r>
      <t xml:space="preserve"> : Banco Procredit a partir de octubre 2005, antes Financiera Procredit.  Banco AVANZ, a partir de septiembre 2018 - </t>
    </r>
    <r>
      <rPr>
        <sz val="10"/>
        <color theme="1"/>
        <rFont val="Verdana"/>
        <family val="2"/>
      </rPr>
      <t>Formerly Financiera Procredit (financial institution). Procredit began operating as a commercial bank in october 2005. Bank AVANZ, as of september 2018.</t>
    </r>
  </si>
  <si>
    <r>
      <t>Avanz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 xml:space="preserve">Avanz </t>
    </r>
  </si>
  <si>
    <r>
      <t xml:space="preserve"> : Banco Atlántida de Nicaragua a partir de Noviembre 2019</t>
    </r>
    <r>
      <rPr>
        <sz val="10"/>
        <rFont val="Verdana"/>
        <family val="2"/>
      </rPr>
      <t>- Atlántida began operations on Nov 2019.</t>
    </r>
  </si>
  <si>
    <r>
      <t xml:space="preserve"> : Banco Produzcamos a partir de Enero 2019, se incluye en la suma del sistema finaciero- </t>
    </r>
    <r>
      <rPr>
        <sz val="10"/>
        <color indexed="63"/>
        <rFont val="Verdana"/>
        <family val="2"/>
      </rPr>
      <t>Banco Produzcamos as of January 2019, it is included in the consolidated Financial System.</t>
    </r>
  </si>
  <si>
    <r>
      <t xml:space="preserve">   Pasivas - </t>
    </r>
    <r>
      <rPr>
        <b/>
        <sz val="10"/>
        <rFont val="Verdana"/>
        <family val="2"/>
      </rPr>
      <t>Deposit rates</t>
    </r>
  </si>
  <si>
    <r>
      <t>:</t>
    </r>
    <r>
      <rPr>
        <sz val="10"/>
        <color indexed="56"/>
        <rFont val="Verdana"/>
        <family val="2"/>
      </rPr>
      <t xml:space="preserve"> Para el período 2006 - 2020 promedio ponderado de diciembre</t>
    </r>
    <r>
      <rPr>
        <sz val="10"/>
        <rFont val="Verdana"/>
        <family val="2"/>
      </rPr>
      <t xml:space="preserve"> - For the period 2006 - 2020 average weighted December.</t>
    </r>
  </si>
  <si>
    <r>
      <t xml:space="preserve">: Superintendencia de Bancos y Otras Instituciones Financieras (SIBOIF) - </t>
    </r>
    <r>
      <rPr>
        <sz val="10"/>
        <color theme="1"/>
        <rFont val="Verdana"/>
        <family val="2"/>
      </rPr>
      <t>Superintendency of Banks and other financial institutiones (SIBOIF)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</si>
</sst>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#,##0.0_);\(#,##0.0\)"/>
    <numFmt numFmtId="166" formatCode="#,##0.0"/>
    <numFmt numFmtId="167" formatCode="#,##0.0_)\ \ ;\(#,##0.0\)\ \ \ "/>
    <numFmt numFmtId="168" formatCode="#,##0.0_)\ \ \ \ \ ;\(#,##0.0\)\ \ \ \ \ \ "/>
    <numFmt numFmtId="169" formatCode="#,##0.0_)\ \ \ \ \ \ \ ;\(#,##0.0\)\ \ \ \ \ \ \ \ "/>
    <numFmt numFmtId="170" formatCode="_(* #,##0.0_);_(* \(#,##0.0\);_(* &quot;-&quot;??_);_(@_)"/>
    <numFmt numFmtId="171" formatCode="_-* #,##0.00_-;_-* #,##0.00\-;_-* &quot;-&quot;??_-;_-@_-"/>
    <numFmt numFmtId="172" formatCode="_-* #,##0.0_-;_-* #,##0.0\-;_-* &quot;-&quot;??_-;_-@_-"/>
  </numFmts>
  <fonts count="50">
    <font>
      <sz val="12"/>
      <name val="Arial MT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6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2"/>
      <name val="Arial"/>
      <family val="2"/>
    </font>
    <font>
      <sz val="12"/>
      <name val="Arial"/>
      <family val="2"/>
    </font>
    <font>
      <sz val="11"/>
      <name val="universal"/>
    </font>
    <font>
      <sz val="8"/>
      <name val="Arial MT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0"/>
      <color indexed="56"/>
      <name val="Verdana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b/>
      <sz val="10"/>
      <color indexed="63"/>
      <name val="Verdana"/>
      <family val="2"/>
    </font>
    <font>
      <i/>
      <sz val="10"/>
      <color indexed="56"/>
      <name val="Verdana"/>
      <family val="2"/>
    </font>
    <font>
      <vertAlign val="superscript"/>
      <sz val="10"/>
      <color indexed="56"/>
      <name val="Verdana"/>
      <family val="2"/>
    </font>
    <font>
      <vertAlign val="superscript"/>
      <sz val="10"/>
      <color indexed="63"/>
      <name val="Verdana"/>
      <family val="2"/>
    </font>
    <font>
      <b/>
      <vertAlign val="superscript"/>
      <sz val="10"/>
      <color indexed="56"/>
      <name val="Verdana"/>
      <family val="2"/>
    </font>
    <font>
      <vertAlign val="superscript"/>
      <sz val="10"/>
      <name val="Verdana"/>
      <family val="2"/>
    </font>
    <font>
      <b/>
      <vertAlign val="superscript"/>
      <sz val="10"/>
      <name val="Verdana"/>
      <family val="2"/>
    </font>
    <font>
      <b/>
      <vertAlign val="superscript"/>
      <sz val="10"/>
      <color indexed="63"/>
      <name val="Verdana"/>
      <family val="2"/>
    </font>
    <font>
      <sz val="9"/>
      <name val="Verdana"/>
      <family val="2"/>
    </font>
    <font>
      <sz val="10"/>
      <color indexed="62"/>
      <name val="Verdana"/>
      <family val="2"/>
    </font>
    <font>
      <vertAlign val="superscript"/>
      <sz val="10"/>
      <color indexed="30"/>
      <name val="Verdana"/>
      <family val="2"/>
    </font>
    <font>
      <sz val="10"/>
      <color indexed="30"/>
      <name val="Verdana"/>
      <family val="2"/>
    </font>
    <font>
      <b/>
      <sz val="12"/>
      <color theme="3"/>
      <name val="Verdana"/>
      <family val="2"/>
    </font>
    <font>
      <i/>
      <sz val="10"/>
      <color theme="3"/>
      <name val="Verdana"/>
      <family val="2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4"/>
      <color rgb="FF1F497D"/>
      <name val="Garamond"/>
      <family val="1"/>
    </font>
    <font>
      <sz val="10"/>
      <color rgb="FF004B85"/>
      <name val="Verdana"/>
      <family val="2"/>
    </font>
    <font>
      <sz val="9"/>
      <color theme="3"/>
      <name val="Verdana"/>
      <family val="2"/>
    </font>
    <font>
      <sz val="10"/>
      <color theme="1"/>
      <name val="Verdana"/>
      <family val="2"/>
    </font>
    <font>
      <vertAlign val="superscript"/>
      <sz val="9"/>
      <color indexed="30"/>
      <name val="Verdana"/>
      <family val="2"/>
    </font>
    <font>
      <sz val="9"/>
      <color indexed="30"/>
      <name val="Verdana"/>
      <family val="2"/>
    </font>
    <font>
      <sz val="9"/>
      <color indexed="56"/>
      <name val="Verdana"/>
      <family val="2"/>
    </font>
    <font>
      <vertAlign val="superscript"/>
      <sz val="9"/>
      <name val="Verdana"/>
      <family val="2"/>
    </font>
    <font>
      <sz val="10"/>
      <color theme="6" tint="-0.249977111117893"/>
      <name val="Verdana"/>
      <family val="2"/>
    </font>
    <font>
      <sz val="9"/>
      <color theme="6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/>
      <diagonal/>
    </border>
    <border>
      <left/>
      <right/>
      <top/>
      <bottom style="medium">
        <color rgb="FFD19800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9" xfId="0" applyNumberFormat="1" applyBorder="1"/>
    <xf numFmtId="0" fontId="0" fillId="0" borderId="11" xfId="0" applyNumberFormat="1" applyBorder="1"/>
    <xf numFmtId="0" fontId="0" fillId="0" borderId="7" xfId="0" applyNumberFormat="1" applyBorder="1"/>
    <xf numFmtId="0" fontId="0" fillId="0" borderId="12" xfId="0" applyBorder="1"/>
    <xf numFmtId="0" fontId="4" fillId="2" borderId="0" xfId="0" applyFont="1" applyFill="1" applyBorder="1" applyAlignment="1" applyProtection="1"/>
    <xf numFmtId="0" fontId="5" fillId="2" borderId="0" xfId="0" applyFont="1" applyFill="1" applyBorder="1"/>
    <xf numFmtId="0" fontId="6" fillId="2" borderId="0" xfId="0" applyFont="1" applyFill="1" applyBorder="1" applyAlignment="1" applyProtection="1"/>
    <xf numFmtId="0" fontId="7" fillId="2" borderId="0" xfId="0" applyFont="1" applyFill="1" applyBorder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Protection="1"/>
    <xf numFmtId="170" fontId="7" fillId="2" borderId="0" xfId="1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Protection="1"/>
    <xf numFmtId="170" fontId="7" fillId="3" borderId="0" xfId="1" applyNumberFormat="1" applyFont="1" applyFill="1" applyBorder="1" applyAlignment="1" applyProtection="1">
      <alignment horizontal="center" vertical="center"/>
    </xf>
    <xf numFmtId="0" fontId="7" fillId="3" borderId="0" xfId="0" quotePrefix="1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167" fontId="7" fillId="2" borderId="13" xfId="0" applyNumberFormat="1" applyFont="1" applyFill="1" applyBorder="1" applyProtection="1"/>
    <xf numFmtId="169" fontId="7" fillId="2" borderId="13" xfId="0" applyNumberFormat="1" applyFont="1" applyFill="1" applyBorder="1" applyProtection="1"/>
    <xf numFmtId="168" fontId="7" fillId="2" borderId="13" xfId="0" applyNumberFormat="1" applyFont="1" applyFill="1" applyBorder="1" applyProtection="1"/>
    <xf numFmtId="0" fontId="5" fillId="0" borderId="0" xfId="0" applyFont="1"/>
    <xf numFmtId="0" fontId="7" fillId="2" borderId="14" xfId="0" applyFont="1" applyFill="1" applyBorder="1" applyAlignment="1" applyProtection="1"/>
    <xf numFmtId="0" fontId="5" fillId="2" borderId="0" xfId="0" applyFont="1" applyFill="1" applyBorder="1" applyAlignment="1"/>
    <xf numFmtId="166" fontId="7" fillId="2" borderId="0" xfId="0" applyNumberFormat="1" applyFont="1" applyFill="1" applyBorder="1" applyAlignme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5" fillId="4" borderId="0" xfId="10" applyFont="1" applyFill="1" applyBorder="1" applyAlignment="1" applyProtection="1">
      <alignment horizontal="left" vertical="center"/>
      <protection locked="0"/>
    </xf>
    <xf numFmtId="0" fontId="16" fillId="4" borderId="0" xfId="10" applyFont="1" applyFill="1" applyBorder="1" applyAlignment="1" applyProtection="1">
      <alignment horizontal="left" vertical="center"/>
      <protection locked="0"/>
    </xf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5" fillId="4" borderId="15" xfId="0" applyFont="1" applyFill="1" applyBorder="1"/>
    <xf numFmtId="0" fontId="16" fillId="4" borderId="0" xfId="0" applyFont="1" applyFill="1" applyBorder="1" applyAlignment="1">
      <alignment vertical="center"/>
    </xf>
    <xf numFmtId="170" fontId="16" fillId="4" borderId="0" xfId="1" applyNumberFormat="1" applyFont="1" applyFill="1" applyBorder="1" applyAlignment="1">
      <alignment horizontal="right" vertical="center"/>
    </xf>
    <xf numFmtId="170" fontId="15" fillId="4" borderId="0" xfId="1" applyNumberFormat="1" applyFont="1" applyFill="1" applyBorder="1" applyAlignment="1">
      <alignment horizontal="right"/>
    </xf>
    <xf numFmtId="170" fontId="15" fillId="4" borderId="0" xfId="1" applyNumberFormat="1" applyFont="1" applyFill="1" applyBorder="1" applyAlignment="1">
      <alignment horizontal="right" vertical="center"/>
    </xf>
    <xf numFmtId="170" fontId="15" fillId="4" borderId="0" xfId="0" applyNumberFormat="1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right"/>
    </xf>
    <xf numFmtId="170" fontId="16" fillId="4" borderId="0" xfId="0" applyNumberFormat="1" applyFont="1" applyFill="1" applyBorder="1" applyAlignment="1">
      <alignment vertical="center"/>
    </xf>
    <xf numFmtId="170" fontId="15" fillId="4" borderId="0" xfId="0" applyNumberFormat="1" applyFont="1" applyFill="1" applyBorder="1"/>
    <xf numFmtId="0" fontId="15" fillId="4" borderId="0" xfId="5" applyFont="1" applyFill="1" applyBorder="1" applyAlignment="1">
      <alignment vertical="center"/>
    </xf>
    <xf numFmtId="0" fontId="15" fillId="4" borderId="15" xfId="5" applyFont="1" applyFill="1" applyBorder="1" applyAlignment="1">
      <alignment vertical="center"/>
    </xf>
    <xf numFmtId="170" fontId="15" fillId="4" borderId="0" xfId="1" applyNumberFormat="1" applyFont="1" applyFill="1" applyBorder="1" applyAlignment="1">
      <alignment vertical="center"/>
    </xf>
    <xf numFmtId="170" fontId="15" fillId="4" borderId="0" xfId="5" applyNumberFormat="1" applyFont="1" applyFill="1" applyBorder="1" applyAlignment="1">
      <alignment horizontal="right" vertical="center"/>
    </xf>
    <xf numFmtId="170" fontId="15" fillId="4" borderId="15" xfId="1" applyNumberFormat="1" applyFont="1" applyFill="1" applyBorder="1" applyAlignment="1">
      <alignment horizontal="right" vertical="center"/>
    </xf>
    <xf numFmtId="165" fontId="15" fillId="4" borderId="0" xfId="5" applyNumberFormat="1" applyFont="1" applyFill="1" applyBorder="1" applyAlignment="1">
      <alignment horizontal="right" vertical="center"/>
    </xf>
    <xf numFmtId="0" fontId="15" fillId="4" borderId="0" xfId="5" applyFont="1" applyFill="1" applyBorder="1"/>
    <xf numFmtId="0" fontId="17" fillId="4" borderId="0" xfId="10" applyFont="1" applyFill="1" applyBorder="1" applyAlignment="1">
      <alignment horizontal="left" vertical="center"/>
    </xf>
    <xf numFmtId="0" fontId="16" fillId="4" borderId="0" xfId="5" applyFont="1" applyFill="1" applyBorder="1"/>
    <xf numFmtId="170" fontId="15" fillId="4" borderId="0" xfId="1" applyNumberFormat="1" applyFont="1" applyFill="1" applyBorder="1"/>
    <xf numFmtId="170" fontId="16" fillId="4" borderId="0" xfId="5" applyNumberFormat="1" applyFont="1" applyFill="1" applyBorder="1" applyAlignment="1">
      <alignment horizontal="right"/>
    </xf>
    <xf numFmtId="170" fontId="16" fillId="4" borderId="0" xfId="5" applyNumberFormat="1" applyFont="1" applyFill="1" applyBorder="1"/>
    <xf numFmtId="0" fontId="15" fillId="4" borderId="0" xfId="5" applyFont="1" applyFill="1" applyBorder="1" applyAlignment="1">
      <alignment vertical="center" wrapText="1"/>
    </xf>
    <xf numFmtId="0" fontId="17" fillId="4" borderId="0" xfId="5" applyFont="1" applyFill="1" applyBorder="1"/>
    <xf numFmtId="170" fontId="17" fillId="4" borderId="0" xfId="5" applyNumberFormat="1" applyFont="1" applyFill="1" applyBorder="1" applyAlignment="1">
      <alignment horizontal="right"/>
    </xf>
    <xf numFmtId="170" fontId="17" fillId="4" borderId="0" xfId="5" applyNumberFormat="1" applyFont="1" applyFill="1" applyBorder="1"/>
    <xf numFmtId="0" fontId="17" fillId="4" borderId="15" xfId="5" applyFont="1" applyFill="1" applyBorder="1"/>
    <xf numFmtId="0" fontId="15" fillId="4" borderId="15" xfId="5" applyFont="1" applyFill="1" applyBorder="1" applyAlignment="1">
      <alignment vertical="center" wrapText="1"/>
    </xf>
    <xf numFmtId="170" fontId="15" fillId="4" borderId="0" xfId="5" applyNumberFormat="1" applyFont="1" applyFill="1" applyBorder="1" applyAlignment="1">
      <alignment horizontal="right"/>
    </xf>
    <xf numFmtId="170" fontId="15" fillId="4" borderId="0" xfId="5" applyNumberFormat="1" applyFont="1" applyFill="1" applyBorder="1"/>
    <xf numFmtId="0" fontId="15" fillId="4" borderId="0" xfId="6" applyFont="1" applyFill="1" applyBorder="1"/>
    <xf numFmtId="170" fontId="15" fillId="4" borderId="0" xfId="6" applyNumberFormat="1" applyFont="1" applyFill="1" applyBorder="1" applyAlignment="1" applyProtection="1">
      <alignment horizontal="right"/>
    </xf>
    <xf numFmtId="165" fontId="15" fillId="4" borderId="0" xfId="5" applyNumberFormat="1" applyFont="1" applyFill="1" applyBorder="1" applyAlignment="1">
      <alignment horizontal="right"/>
    </xf>
    <xf numFmtId="0" fontId="15" fillId="4" borderId="0" xfId="5" applyFont="1" applyFill="1" applyBorder="1" applyAlignment="1">
      <alignment vertical="center" wrapText="1"/>
    </xf>
    <xf numFmtId="0" fontId="18" fillId="4" borderId="0" xfId="10" applyFont="1" applyFill="1" applyBorder="1" applyAlignment="1">
      <alignment vertical="center"/>
    </xf>
    <xf numFmtId="0" fontId="17" fillId="4" borderId="0" xfId="10" applyFont="1" applyFill="1" applyBorder="1" applyAlignment="1">
      <alignment vertical="center"/>
    </xf>
    <xf numFmtId="0" fontId="36" fillId="4" borderId="0" xfId="10" applyFont="1" applyFill="1" applyBorder="1" applyAlignment="1" applyProtection="1">
      <alignment horizontal="left" vertical="center"/>
      <protection locked="0"/>
    </xf>
    <xf numFmtId="0" fontId="37" fillId="4" borderId="0" xfId="10" applyFont="1" applyFill="1" applyBorder="1" applyAlignment="1">
      <alignment vertical="center"/>
    </xf>
    <xf numFmtId="0" fontId="38" fillId="4" borderId="0" xfId="10" applyFont="1" applyFill="1" applyBorder="1" applyAlignment="1" applyProtection="1">
      <alignment horizontal="left" vertical="center"/>
      <protection locked="0"/>
    </xf>
    <xf numFmtId="0" fontId="19" fillId="4" borderId="0" xfId="10" applyFont="1" applyFill="1" applyBorder="1" applyAlignment="1" applyProtection="1">
      <alignment horizontal="left" vertical="center"/>
      <protection locked="0"/>
    </xf>
    <xf numFmtId="0" fontId="19" fillId="4" borderId="0" xfId="5" applyFont="1" applyFill="1" applyBorder="1" applyAlignment="1">
      <alignment vertical="center"/>
    </xf>
    <xf numFmtId="0" fontId="19" fillId="4" borderId="0" xfId="5" applyFont="1" applyFill="1" applyBorder="1"/>
    <xf numFmtId="0" fontId="22" fillId="4" borderId="0" xfId="10" applyFont="1" applyFill="1" applyBorder="1" applyAlignment="1" applyProtection="1">
      <alignment horizontal="left" vertical="center"/>
      <protection locked="0"/>
    </xf>
    <xf numFmtId="0" fontId="19" fillId="4" borderId="15" xfId="5" applyFont="1" applyFill="1" applyBorder="1" applyAlignment="1">
      <alignment vertical="center"/>
    </xf>
    <xf numFmtId="0" fontId="22" fillId="4" borderId="16" xfId="5" applyFont="1" applyFill="1" applyBorder="1" applyAlignment="1">
      <alignment vertical="center"/>
    </xf>
    <xf numFmtId="0" fontId="22" fillId="4" borderId="0" xfId="5" applyFont="1" applyFill="1" applyBorder="1"/>
    <xf numFmtId="170" fontId="19" fillId="4" borderId="0" xfId="2" applyNumberFormat="1" applyFont="1" applyFill="1" applyBorder="1" applyAlignment="1">
      <alignment vertical="center"/>
    </xf>
    <xf numFmtId="170" fontId="22" fillId="4" borderId="0" xfId="2" applyNumberFormat="1" applyFont="1" applyFill="1" applyBorder="1" applyAlignment="1">
      <alignment horizontal="right" vertical="center"/>
    </xf>
    <xf numFmtId="170" fontId="22" fillId="4" borderId="0" xfId="2" applyNumberFormat="1" applyFont="1" applyFill="1" applyBorder="1" applyAlignment="1">
      <alignment vertical="center"/>
    </xf>
    <xf numFmtId="170" fontId="22" fillId="4" borderId="0" xfId="5" applyNumberFormat="1" applyFont="1" applyFill="1" applyBorder="1"/>
    <xf numFmtId="170" fontId="19" fillId="4" borderId="0" xfId="2" applyNumberFormat="1" applyFont="1" applyFill="1" applyBorder="1" applyAlignment="1">
      <alignment horizontal="right" vertical="center"/>
    </xf>
    <xf numFmtId="170" fontId="19" fillId="4" borderId="0" xfId="2" applyNumberFormat="1" applyFont="1" applyFill="1" applyBorder="1" applyAlignment="1">
      <alignment horizontal="right"/>
    </xf>
    <xf numFmtId="0" fontId="22" fillId="4" borderId="15" xfId="5" applyFont="1" applyFill="1" applyBorder="1" applyAlignment="1">
      <alignment vertical="center" wrapText="1"/>
    </xf>
    <xf numFmtId="170" fontId="22" fillId="4" borderId="15" xfId="5" applyNumberFormat="1" applyFont="1" applyFill="1" applyBorder="1" applyAlignment="1">
      <alignment horizontal="right" vertical="center" wrapText="1"/>
    </xf>
    <xf numFmtId="170" fontId="22" fillId="4" borderId="15" xfId="2" applyNumberFormat="1" applyFont="1" applyFill="1" applyBorder="1" applyAlignment="1">
      <alignment horizontal="right" vertical="center"/>
    </xf>
    <xf numFmtId="170" fontId="19" fillId="4" borderId="15" xfId="2" applyNumberFormat="1" applyFont="1" applyFill="1" applyBorder="1" applyAlignment="1">
      <alignment horizontal="right" vertical="center"/>
    </xf>
    <xf numFmtId="170" fontId="19" fillId="4" borderId="15" xfId="2" applyNumberFormat="1" applyFont="1" applyFill="1" applyBorder="1" applyAlignment="1">
      <alignment vertical="center"/>
    </xf>
    <xf numFmtId="0" fontId="22" fillId="4" borderId="0" xfId="5" applyFont="1" applyFill="1" applyBorder="1" applyAlignment="1">
      <alignment vertical="center" wrapText="1"/>
    </xf>
    <xf numFmtId="170" fontId="22" fillId="4" borderId="0" xfId="5" applyNumberFormat="1" applyFont="1" applyFill="1" applyBorder="1" applyAlignment="1">
      <alignment horizontal="right" vertical="center" wrapText="1"/>
    </xf>
    <xf numFmtId="170" fontId="19" fillId="4" borderId="0" xfId="5" applyNumberFormat="1" applyFont="1" applyFill="1" applyBorder="1" applyAlignment="1">
      <alignment horizontal="right" vertical="center"/>
    </xf>
    <xf numFmtId="170" fontId="19" fillId="4" borderId="0" xfId="6" applyNumberFormat="1" applyFont="1" applyFill="1" applyBorder="1" applyAlignment="1" applyProtection="1">
      <alignment horizontal="right"/>
    </xf>
    <xf numFmtId="170" fontId="19" fillId="4" borderId="0" xfId="5" applyNumberFormat="1" applyFont="1" applyFill="1" applyBorder="1" applyAlignment="1">
      <alignment horizontal="right"/>
    </xf>
    <xf numFmtId="170" fontId="19" fillId="4" borderId="0" xfId="5" applyNumberFormat="1" applyFont="1" applyFill="1" applyBorder="1"/>
    <xf numFmtId="165" fontId="19" fillId="4" borderId="0" xfId="5" applyNumberFormat="1" applyFont="1" applyFill="1" applyBorder="1" applyAlignment="1">
      <alignment horizontal="right" vertical="center"/>
    </xf>
    <xf numFmtId="165" fontId="19" fillId="4" borderId="0" xfId="5" applyNumberFormat="1" applyFont="1" applyFill="1" applyBorder="1" applyAlignment="1">
      <alignment horizontal="right"/>
    </xf>
    <xf numFmtId="0" fontId="38" fillId="0" borderId="0" xfId="5" applyFont="1" applyFill="1" applyBorder="1" applyAlignment="1">
      <alignment horizontal="left" vertical="center"/>
    </xf>
    <xf numFmtId="0" fontId="19" fillId="4" borderId="0" xfId="5" applyFont="1" applyFill="1" applyBorder="1" applyAlignment="1">
      <alignment horizontal="left" vertical="center" wrapText="1"/>
    </xf>
    <xf numFmtId="0" fontId="22" fillId="4" borderId="0" xfId="5" applyFont="1" applyFill="1" applyBorder="1" applyAlignment="1">
      <alignment vertical="center"/>
    </xf>
    <xf numFmtId="170" fontId="19" fillId="4" borderId="0" xfId="1" applyNumberFormat="1" applyFont="1" applyFill="1" applyBorder="1" applyAlignment="1">
      <alignment vertical="center"/>
    </xf>
    <xf numFmtId="170" fontId="22" fillId="4" borderId="0" xfId="1" applyNumberFormat="1" applyFont="1" applyFill="1" applyBorder="1" applyAlignment="1">
      <alignment horizontal="right" vertical="center"/>
    </xf>
    <xf numFmtId="170" fontId="19" fillId="4" borderId="0" xfId="5" applyNumberFormat="1" applyFont="1" applyFill="1" applyBorder="1" applyAlignment="1">
      <alignment vertical="center"/>
    </xf>
    <xf numFmtId="170" fontId="19" fillId="4" borderId="0" xfId="1" applyNumberFormat="1" applyFont="1" applyFill="1" applyBorder="1" applyAlignment="1">
      <alignment horizontal="right" vertical="center"/>
    </xf>
    <xf numFmtId="0" fontId="18" fillId="4" borderId="0" xfId="5" applyFont="1" applyFill="1" applyBorder="1" applyAlignment="1">
      <alignment vertical="center"/>
    </xf>
    <xf numFmtId="170" fontId="18" fillId="4" borderId="0" xfId="5" applyNumberFormat="1" applyFont="1" applyFill="1" applyBorder="1" applyAlignment="1">
      <alignment vertical="center"/>
    </xf>
    <xf numFmtId="170" fontId="19" fillId="4" borderId="0" xfId="5" applyNumberFormat="1" applyFont="1" applyFill="1" applyBorder="1" applyAlignment="1">
      <alignment vertical="center" wrapText="1"/>
    </xf>
    <xf numFmtId="170" fontId="19" fillId="4" borderId="15" xfId="5" applyNumberFormat="1" applyFont="1" applyFill="1" applyBorder="1" applyAlignment="1">
      <alignment vertical="center"/>
    </xf>
    <xf numFmtId="170" fontId="19" fillId="4" borderId="15" xfId="5" applyNumberFormat="1" applyFont="1" applyFill="1" applyBorder="1" applyAlignment="1">
      <alignment horizontal="right" vertical="center"/>
    </xf>
    <xf numFmtId="170" fontId="19" fillId="4" borderId="15" xfId="1" applyNumberFormat="1" applyFont="1" applyFill="1" applyBorder="1" applyAlignment="1">
      <alignment horizontal="right" vertical="center"/>
    </xf>
    <xf numFmtId="0" fontId="19" fillId="4" borderId="0" xfId="6" applyFont="1" applyFill="1" applyBorder="1" applyAlignment="1">
      <alignment vertical="center"/>
    </xf>
    <xf numFmtId="0" fontId="19" fillId="4" borderId="0" xfId="0" applyFont="1" applyFill="1" applyBorder="1"/>
    <xf numFmtId="170" fontId="19" fillId="4" borderId="0" xfId="6" applyNumberFormat="1" applyFont="1" applyFill="1" applyBorder="1" applyAlignment="1" applyProtection="1">
      <alignment horizontal="right" vertical="center"/>
    </xf>
    <xf numFmtId="0" fontId="38" fillId="0" borderId="0" xfId="5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8" fillId="4" borderId="0" xfId="5" applyFont="1" applyFill="1" applyBorder="1" applyAlignment="1">
      <alignment horizontal="left" vertical="center" indent="1"/>
    </xf>
    <xf numFmtId="0" fontId="38" fillId="4" borderId="0" xfId="5" applyFont="1" applyFill="1" applyBorder="1" applyAlignment="1">
      <alignment horizontal="left" vertical="center" indent="2"/>
    </xf>
    <xf numFmtId="0" fontId="22" fillId="4" borderId="0" xfId="5" applyFont="1" applyFill="1" applyBorder="1" applyAlignment="1">
      <alignment horizontal="left" vertical="center" wrapText="1"/>
    </xf>
    <xf numFmtId="0" fontId="39" fillId="4" borderId="0" xfId="10" applyFont="1" applyFill="1" applyBorder="1" applyAlignment="1" applyProtection="1">
      <alignment horizontal="left" vertical="center"/>
      <protection locked="0"/>
    </xf>
    <xf numFmtId="0" fontId="38" fillId="0" borderId="0" xfId="5" applyFont="1" applyFill="1" applyBorder="1" applyAlignment="1">
      <alignment horizontal="left" vertical="center" indent="2"/>
    </xf>
    <xf numFmtId="0" fontId="38" fillId="4" borderId="0" xfId="5" applyFont="1" applyFill="1" applyBorder="1" applyAlignment="1">
      <alignment horizontal="left" vertical="center"/>
    </xf>
    <xf numFmtId="0" fontId="39" fillId="4" borderId="0" xfId="5" applyFont="1" applyFill="1" applyBorder="1" applyAlignment="1">
      <alignment vertical="center"/>
    </xf>
    <xf numFmtId="0" fontId="38" fillId="4" borderId="0" xfId="5" applyFont="1" applyFill="1" applyBorder="1" applyAlignment="1">
      <alignment vertical="center"/>
    </xf>
    <xf numFmtId="0" fontId="38" fillId="4" borderId="0" xfId="5" applyFont="1" applyFill="1" applyBorder="1" applyAlignment="1">
      <alignment vertical="center" wrapText="1"/>
    </xf>
    <xf numFmtId="0" fontId="38" fillId="4" borderId="0" xfId="5" applyFont="1" applyFill="1" applyBorder="1" applyAlignment="1">
      <alignment horizontal="left" vertical="center" wrapText="1" indent="2"/>
    </xf>
    <xf numFmtId="0" fontId="18" fillId="4" borderId="0" xfId="10" applyFont="1" applyFill="1" applyBorder="1" applyAlignment="1">
      <alignment horizontal="left" vertical="center"/>
    </xf>
    <xf numFmtId="0" fontId="22" fillId="4" borderId="0" xfId="5" applyFont="1" applyFill="1" applyBorder="1" applyAlignment="1">
      <alignment horizontal="left" vertical="center" wrapText="1"/>
    </xf>
    <xf numFmtId="0" fontId="19" fillId="4" borderId="15" xfId="0" applyFont="1" applyFill="1" applyBorder="1"/>
    <xf numFmtId="0" fontId="39" fillId="4" borderId="16" xfId="0" applyFont="1" applyFill="1" applyBorder="1" applyAlignment="1">
      <alignment vertical="center"/>
    </xf>
    <xf numFmtId="0" fontId="37" fillId="4" borderId="16" xfId="11" applyFont="1" applyFill="1" applyBorder="1" applyAlignment="1">
      <alignment horizontal="left" vertical="center"/>
    </xf>
    <xf numFmtId="0" fontId="22" fillId="4" borderId="0" xfId="0" applyFont="1" applyFill="1" applyBorder="1"/>
    <xf numFmtId="0" fontId="3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/>
    </xf>
    <xf numFmtId="0" fontId="38" fillId="4" borderId="0" xfId="0" applyFont="1" applyFill="1" applyBorder="1" applyAlignment="1">
      <alignment horizontal="left"/>
    </xf>
    <xf numFmtId="170" fontId="19" fillId="4" borderId="0" xfId="1" applyNumberFormat="1" applyFont="1" applyFill="1" applyBorder="1" applyAlignment="1">
      <alignment horizontal="right"/>
    </xf>
    <xf numFmtId="0" fontId="38" fillId="4" borderId="0" xfId="0" applyFont="1" applyFill="1" applyBorder="1" applyAlignment="1">
      <alignment wrapText="1"/>
    </xf>
    <xf numFmtId="49" fontId="38" fillId="4" borderId="0" xfId="0" applyNumberFormat="1" applyFont="1" applyFill="1" applyBorder="1" applyAlignment="1">
      <alignment wrapText="1"/>
    </xf>
    <xf numFmtId="0" fontId="38" fillId="4" borderId="0" xfId="0" applyFont="1" applyFill="1" applyBorder="1"/>
    <xf numFmtId="0" fontId="39" fillId="4" borderId="0" xfId="0" applyFont="1" applyFill="1" applyBorder="1" applyAlignment="1">
      <alignment vertical="center" wrapText="1"/>
    </xf>
    <xf numFmtId="0" fontId="39" fillId="4" borderId="0" xfId="0" applyFont="1" applyFill="1" applyBorder="1"/>
    <xf numFmtId="0" fontId="18" fillId="4" borderId="0" xfId="0" applyFont="1" applyFill="1" applyBorder="1"/>
    <xf numFmtId="0" fontId="38" fillId="4" borderId="15" xfId="0" applyFont="1" applyFill="1" applyBorder="1"/>
    <xf numFmtId="170" fontId="22" fillId="4" borderId="0" xfId="0" applyNumberFormat="1" applyFont="1" applyFill="1" applyBorder="1" applyAlignment="1">
      <alignment horizontal="right" vertical="center"/>
    </xf>
    <xf numFmtId="0" fontId="38" fillId="4" borderId="0" xfId="0" applyFont="1" applyFill="1" applyBorder="1" applyAlignment="1"/>
    <xf numFmtId="170" fontId="19" fillId="4" borderId="0" xfId="0" applyNumberFormat="1" applyFont="1" applyFill="1" applyBorder="1" applyAlignment="1">
      <alignment horizontal="right"/>
    </xf>
    <xf numFmtId="0" fontId="39" fillId="4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>
      <alignment horizontal="right"/>
    </xf>
    <xf numFmtId="0" fontId="22" fillId="4" borderId="16" xfId="0" applyFont="1" applyFill="1" applyBorder="1" applyAlignment="1">
      <alignment vertical="center"/>
    </xf>
    <xf numFmtId="170" fontId="2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horizontal="left" wrapText="1"/>
    </xf>
    <xf numFmtId="170" fontId="19" fillId="4" borderId="0" xfId="0" applyNumberFormat="1" applyFont="1" applyFill="1" applyBorder="1"/>
    <xf numFmtId="0" fontId="22" fillId="4" borderId="15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 wrapText="1"/>
    </xf>
    <xf numFmtId="170" fontId="19" fillId="4" borderId="0" xfId="1" applyNumberFormat="1" applyFont="1" applyFill="1" applyBorder="1" applyAlignment="1"/>
    <xf numFmtId="0" fontId="19" fillId="4" borderId="0" xfId="6" applyFont="1" applyFill="1" applyBorder="1"/>
    <xf numFmtId="170" fontId="22" fillId="4" borderId="0" xfId="1" applyNumberFormat="1" applyFont="1" applyFill="1" applyBorder="1" applyAlignment="1">
      <alignment vertical="center"/>
    </xf>
    <xf numFmtId="170" fontId="19" fillId="4" borderId="0" xfId="1" applyNumberFormat="1" applyFont="1" applyFill="1" applyBorder="1"/>
    <xf numFmtId="170" fontId="22" fillId="4" borderId="0" xfId="5" applyNumberFormat="1" applyFont="1" applyFill="1" applyBorder="1" applyAlignment="1">
      <alignment horizontal="right"/>
    </xf>
    <xf numFmtId="0" fontId="39" fillId="4" borderId="0" xfId="5" applyFont="1" applyFill="1" applyBorder="1" applyAlignment="1">
      <alignment vertical="center" wrapText="1"/>
    </xf>
    <xf numFmtId="0" fontId="38" fillId="4" borderId="0" xfId="5" applyFont="1" applyFill="1" applyBorder="1"/>
    <xf numFmtId="166" fontId="19" fillId="4" borderId="0" xfId="6" applyNumberFormat="1" applyFont="1" applyFill="1" applyBorder="1"/>
    <xf numFmtId="0" fontId="19" fillId="4" borderId="15" xfId="5" applyFont="1" applyFill="1" applyBorder="1"/>
    <xf numFmtId="0" fontId="22" fillId="4" borderId="15" xfId="5" applyFont="1" applyFill="1" applyBorder="1" applyAlignment="1">
      <alignment vertical="center"/>
    </xf>
    <xf numFmtId="0" fontId="22" fillId="4" borderId="0" xfId="5" applyFont="1" applyFill="1" applyBorder="1" applyAlignment="1">
      <alignment horizontal="center" vertical="center"/>
    </xf>
    <xf numFmtId="170" fontId="22" fillId="4" borderId="0" xfId="5" applyNumberFormat="1" applyFont="1" applyFill="1" applyBorder="1" applyAlignment="1">
      <alignment vertical="center"/>
    </xf>
    <xf numFmtId="0" fontId="19" fillId="4" borderId="0" xfId="5" applyFont="1" applyFill="1" applyBorder="1" applyAlignment="1">
      <alignment horizontal="left" wrapText="1"/>
    </xf>
    <xf numFmtId="0" fontId="22" fillId="4" borderId="15" xfId="5" applyFont="1" applyFill="1" applyBorder="1"/>
    <xf numFmtId="170" fontId="19" fillId="4" borderId="15" xfId="5" applyNumberFormat="1" applyFont="1" applyFill="1" applyBorder="1" applyAlignment="1">
      <alignment horizontal="right"/>
    </xf>
    <xf numFmtId="170" fontId="22" fillId="4" borderId="0" xfId="2" applyNumberFormat="1" applyFont="1" applyFill="1" applyBorder="1" applyAlignment="1">
      <alignment horizontal="right"/>
    </xf>
    <xf numFmtId="0" fontId="39" fillId="4" borderId="0" xfId="5" applyFont="1" applyFill="1" applyBorder="1" applyAlignment="1">
      <alignment horizontal="left" vertical="center"/>
    </xf>
    <xf numFmtId="0" fontId="38" fillId="4" borderId="0" xfId="5" applyFont="1" applyFill="1" applyBorder="1" applyAlignment="1">
      <alignment horizontal="left" vertical="center" wrapText="1"/>
    </xf>
    <xf numFmtId="0" fontId="19" fillId="4" borderId="0" xfId="5" applyFont="1" applyFill="1" applyBorder="1" applyAlignment="1">
      <alignment vertical="center" wrapText="1"/>
    </xf>
    <xf numFmtId="0" fontId="39" fillId="4" borderId="0" xfId="5" applyFont="1" applyFill="1" applyBorder="1" applyAlignment="1">
      <alignment horizontal="left" vertical="center" indent="1"/>
    </xf>
    <xf numFmtId="170" fontId="18" fillId="4" borderId="0" xfId="5" applyNumberFormat="1" applyFont="1" applyFill="1" applyBorder="1"/>
    <xf numFmtId="0" fontId="18" fillId="4" borderId="0" xfId="5" applyFont="1" applyFill="1" applyBorder="1"/>
    <xf numFmtId="0" fontId="18" fillId="4" borderId="15" xfId="5" applyFont="1" applyFill="1" applyBorder="1" applyAlignment="1">
      <alignment vertical="center" wrapText="1"/>
    </xf>
    <xf numFmtId="170" fontId="18" fillId="4" borderId="15" xfId="2" applyNumberFormat="1" applyFont="1" applyFill="1" applyBorder="1" applyAlignment="1">
      <alignment horizontal="right" vertical="center"/>
    </xf>
    <xf numFmtId="170" fontId="18" fillId="4" borderId="15" xfId="2" applyNumberFormat="1" applyFont="1" applyFill="1" applyBorder="1" applyAlignment="1">
      <alignment vertical="center"/>
    </xf>
    <xf numFmtId="170" fontId="19" fillId="4" borderId="0" xfId="2" applyNumberFormat="1" applyFont="1" applyFill="1" applyBorder="1"/>
    <xf numFmtId="170" fontId="18" fillId="4" borderId="0" xfId="5" applyNumberFormat="1" applyFont="1" applyFill="1" applyBorder="1" applyAlignment="1">
      <alignment horizontal="right"/>
    </xf>
    <xf numFmtId="170" fontId="19" fillId="4" borderId="0" xfId="2" applyNumberFormat="1" applyFont="1" applyFill="1" applyBorder="1" applyAlignment="1">
      <alignment horizontal="center"/>
    </xf>
    <xf numFmtId="0" fontId="19" fillId="4" borderId="0" xfId="5" applyFont="1" applyFill="1" applyBorder="1" applyAlignment="1">
      <alignment wrapText="1"/>
    </xf>
    <xf numFmtId="170" fontId="22" fillId="4" borderId="0" xfId="5" applyNumberFormat="1" applyFont="1" applyFill="1" applyBorder="1" applyAlignment="1">
      <alignment horizontal="right" vertical="center"/>
    </xf>
    <xf numFmtId="0" fontId="19" fillId="0" borderId="0" xfId="5" applyFont="1" applyFill="1" applyBorder="1" applyAlignment="1">
      <alignment vertical="center"/>
    </xf>
    <xf numFmtId="172" fontId="22" fillId="4" borderId="0" xfId="3" applyNumberFormat="1" applyFont="1" applyFill="1" applyBorder="1" applyAlignment="1">
      <alignment vertical="center"/>
    </xf>
    <xf numFmtId="170" fontId="22" fillId="4" borderId="0" xfId="3" applyNumberFormat="1" applyFont="1" applyFill="1" applyBorder="1" applyAlignment="1">
      <alignment horizontal="right" vertical="center"/>
    </xf>
    <xf numFmtId="172" fontId="19" fillId="4" borderId="0" xfId="3" applyNumberFormat="1" applyFont="1" applyFill="1" applyBorder="1" applyProtection="1"/>
    <xf numFmtId="170" fontId="19" fillId="4" borderId="0" xfId="3" applyNumberFormat="1" applyFont="1" applyFill="1" applyBorder="1" applyAlignment="1" applyProtection="1">
      <alignment horizontal="right"/>
    </xf>
    <xf numFmtId="170" fontId="19" fillId="4" borderId="0" xfId="3" applyNumberFormat="1" applyFont="1" applyFill="1" applyBorder="1" applyAlignment="1">
      <alignment horizontal="right" vertical="center"/>
    </xf>
    <xf numFmtId="172" fontId="18" fillId="4" borderId="15" xfId="3" applyNumberFormat="1" applyFont="1" applyFill="1" applyBorder="1" applyAlignment="1">
      <alignment vertical="center"/>
    </xf>
    <xf numFmtId="170" fontId="18" fillId="4" borderId="15" xfId="3" applyNumberFormat="1" applyFont="1" applyFill="1" applyBorder="1" applyAlignment="1">
      <alignment horizontal="right" vertical="center"/>
    </xf>
    <xf numFmtId="0" fontId="38" fillId="4" borderId="0" xfId="0" applyFont="1" applyFill="1" applyBorder="1" applyAlignment="1">
      <alignment vertical="center"/>
    </xf>
    <xf numFmtId="0" fontId="19" fillId="4" borderId="18" xfId="0" applyFont="1" applyFill="1" applyBorder="1"/>
    <xf numFmtId="0" fontId="39" fillId="4" borderId="18" xfId="0" applyFont="1" applyFill="1" applyBorder="1"/>
    <xf numFmtId="165" fontId="22" fillId="4" borderId="18" xfId="0" applyNumberFormat="1" applyFont="1" applyFill="1" applyBorder="1" applyAlignment="1">
      <alignment horizontal="right"/>
    </xf>
    <xf numFmtId="165" fontId="19" fillId="4" borderId="18" xfId="0" applyNumberFormat="1" applyFont="1" applyFill="1" applyBorder="1" applyAlignment="1">
      <alignment horizontal="right"/>
    </xf>
    <xf numFmtId="0" fontId="15" fillId="4" borderId="18" xfId="0" applyFont="1" applyFill="1" applyBorder="1"/>
    <xf numFmtId="0" fontId="16" fillId="4" borderId="18" xfId="0" applyFont="1" applyFill="1" applyBorder="1"/>
    <xf numFmtId="170" fontId="16" fillId="4" borderId="18" xfId="0" applyNumberFormat="1" applyFont="1" applyFill="1" applyBorder="1" applyAlignment="1">
      <alignment horizontal="right"/>
    </xf>
    <xf numFmtId="170" fontId="15" fillId="4" borderId="18" xfId="0" applyNumberFormat="1" applyFont="1" applyFill="1" applyBorder="1" applyAlignment="1">
      <alignment horizontal="right"/>
    </xf>
    <xf numFmtId="170" fontId="15" fillId="4" borderId="18" xfId="0" applyNumberFormat="1" applyFont="1" applyFill="1" applyBorder="1"/>
    <xf numFmtId="0" fontId="22" fillId="4" borderId="18" xfId="0" applyFont="1" applyFill="1" applyBorder="1"/>
    <xf numFmtId="170" fontId="22" fillId="4" borderId="18" xfId="0" applyNumberFormat="1" applyFont="1" applyFill="1" applyBorder="1" applyAlignment="1">
      <alignment horizontal="right"/>
    </xf>
    <xf numFmtId="170" fontId="19" fillId="4" borderId="18" xfId="0" applyNumberFormat="1" applyFont="1" applyFill="1" applyBorder="1" applyAlignment="1">
      <alignment horizontal="right"/>
    </xf>
    <xf numFmtId="170" fontId="19" fillId="4" borderId="18" xfId="0" applyNumberFormat="1" applyFont="1" applyFill="1" applyBorder="1"/>
    <xf numFmtId="0" fontId="22" fillId="4" borderId="18" xfId="5" applyFont="1" applyFill="1" applyBorder="1"/>
    <xf numFmtId="170" fontId="19" fillId="4" borderId="18" xfId="5" applyNumberFormat="1" applyFont="1" applyFill="1" applyBorder="1" applyAlignment="1">
      <alignment horizontal="right"/>
    </xf>
    <xf numFmtId="170" fontId="19" fillId="4" borderId="18" xfId="5" applyNumberFormat="1" applyFont="1" applyFill="1" applyBorder="1"/>
    <xf numFmtId="0" fontId="19" fillId="4" borderId="18" xfId="5" applyFont="1" applyFill="1" applyBorder="1"/>
    <xf numFmtId="0" fontId="39" fillId="4" borderId="16" xfId="0" applyFont="1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5" applyFont="1" applyFill="1" applyBorder="1" applyAlignment="1">
      <alignment horizontal="center" vertical="center"/>
    </xf>
    <xf numFmtId="0" fontId="39" fillId="4" borderId="15" xfId="5" applyFont="1" applyFill="1" applyBorder="1" applyAlignment="1">
      <alignment horizontal="center" vertical="center"/>
    </xf>
    <xf numFmtId="170" fontId="19" fillId="4" borderId="15" xfId="5" applyNumberFormat="1" applyFont="1" applyFill="1" applyBorder="1"/>
    <xf numFmtId="170" fontId="38" fillId="4" borderId="0" xfId="0" applyNumberFormat="1" applyFont="1" applyFill="1" applyBorder="1" applyAlignment="1">
      <alignment horizontal="left"/>
    </xf>
    <xf numFmtId="0" fontId="19" fillId="4" borderId="0" xfId="5" applyFont="1" applyFill="1" applyBorder="1" applyAlignment="1"/>
    <xf numFmtId="170" fontId="19" fillId="4" borderId="0" xfId="5" applyNumberFormat="1" applyFont="1" applyFill="1" applyBorder="1" applyAlignment="1">
      <alignment horizontal="center"/>
    </xf>
    <xf numFmtId="0" fontId="18" fillId="4" borderId="0" xfId="10" applyFont="1" applyFill="1" applyBorder="1" applyAlignment="1">
      <alignment horizontal="left" vertical="center"/>
    </xf>
    <xf numFmtId="0" fontId="18" fillId="4" borderId="0" xfId="5" applyFont="1" applyFill="1" applyBorder="1" applyAlignment="1">
      <alignment vertical="center" wrapText="1"/>
    </xf>
    <xf numFmtId="170" fontId="18" fillId="4" borderId="0" xfId="2" applyNumberFormat="1" applyFont="1" applyFill="1" applyBorder="1" applyAlignment="1">
      <alignment horizontal="right" vertical="center"/>
    </xf>
    <xf numFmtId="170" fontId="18" fillId="4" borderId="0" xfId="2" applyNumberFormat="1" applyFont="1" applyFill="1" applyBorder="1" applyAlignment="1">
      <alignment vertical="center"/>
    </xf>
    <xf numFmtId="0" fontId="39" fillId="0" borderId="16" xfId="5" applyFont="1" applyFill="1" applyBorder="1" applyAlignment="1">
      <alignment vertical="center"/>
    </xf>
    <xf numFmtId="0" fontId="40" fillId="0" borderId="0" xfId="5" applyFont="1"/>
    <xf numFmtId="170" fontId="19" fillId="4" borderId="0" xfId="2" applyNumberFormat="1" applyFont="1" applyFill="1" applyBorder="1" applyProtection="1"/>
    <xf numFmtId="0" fontId="19" fillId="4" borderId="0" xfId="5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/>
    </xf>
    <xf numFmtId="0" fontId="22" fillId="4" borderId="0" xfId="5" applyFont="1" applyFill="1" applyBorder="1" applyAlignment="1">
      <alignment horizontal="left" vertical="center" wrapText="1"/>
    </xf>
    <xf numFmtId="0" fontId="37" fillId="4" borderId="0" xfId="10" applyFont="1" applyFill="1" applyBorder="1" applyAlignment="1">
      <alignment horizontal="left" vertical="center"/>
    </xf>
    <xf numFmtId="164" fontId="19" fillId="4" borderId="0" xfId="1" applyFont="1" applyFill="1" applyBorder="1" applyAlignment="1">
      <alignment horizontal="right"/>
    </xf>
    <xf numFmtId="164" fontId="19" fillId="4" borderId="0" xfId="1" applyFont="1" applyFill="1" applyBorder="1"/>
    <xf numFmtId="0" fontId="18" fillId="4" borderId="0" xfId="10" applyFont="1" applyFill="1" applyBorder="1" applyAlignment="1">
      <alignment horizontal="left" vertical="center"/>
    </xf>
    <xf numFmtId="170" fontId="18" fillId="4" borderId="0" xfId="5" applyNumberFormat="1" applyFont="1" applyFill="1" applyBorder="1" applyAlignment="1">
      <alignment horizontal="right" vertical="center" wrapText="1"/>
    </xf>
    <xf numFmtId="170" fontId="19" fillId="4" borderId="0" xfId="2" applyNumberFormat="1" applyFont="1" applyFill="1" applyBorder="1" applyAlignment="1">
      <alignment horizontal="right" vertical="center" wrapText="1"/>
    </xf>
    <xf numFmtId="170" fontId="19" fillId="4" borderId="0" xfId="5" applyNumberFormat="1" applyFont="1" applyFill="1" applyBorder="1" applyAlignment="1">
      <alignment horizontal="right" vertical="center" wrapText="1"/>
    </xf>
    <xf numFmtId="170" fontId="19" fillId="4" borderId="0" xfId="2" applyNumberFormat="1" applyFont="1" applyFill="1" applyBorder="1" applyAlignment="1">
      <alignment horizontal="center" vertical="center" wrapText="1"/>
    </xf>
    <xf numFmtId="170" fontId="19" fillId="4" borderId="0" xfId="2" applyNumberFormat="1" applyFont="1" applyFill="1" applyBorder="1" applyAlignment="1">
      <alignment horizontal="center" vertical="center"/>
    </xf>
    <xf numFmtId="170" fontId="19" fillId="4" borderId="0" xfId="2" applyNumberFormat="1" applyFont="1" applyFill="1" applyBorder="1" applyAlignment="1">
      <alignment vertical="center" wrapText="1"/>
    </xf>
    <xf numFmtId="170" fontId="19" fillId="4" borderId="0" xfId="2" applyNumberFormat="1" applyFont="1" applyFill="1" applyBorder="1" applyAlignment="1">
      <alignment horizontal="center" wrapText="1"/>
    </xf>
    <xf numFmtId="170" fontId="19" fillId="4" borderId="0" xfId="2" applyNumberFormat="1" applyFont="1" applyFill="1" applyBorder="1" applyAlignment="1">
      <alignment wrapText="1"/>
    </xf>
    <xf numFmtId="170" fontId="19" fillId="4" borderId="0" xfId="2" applyNumberFormat="1" applyFont="1" applyFill="1" applyBorder="1" applyAlignment="1" applyProtection="1">
      <alignment horizontal="right"/>
    </xf>
    <xf numFmtId="172" fontId="19" fillId="4" borderId="0" xfId="2" applyNumberFormat="1" applyFont="1" applyFill="1" applyBorder="1" applyAlignment="1">
      <alignment vertical="center"/>
    </xf>
    <xf numFmtId="0" fontId="41" fillId="4" borderId="0" xfId="0" applyFont="1" applyFill="1" applyBorder="1"/>
    <xf numFmtId="164" fontId="18" fillId="4" borderId="0" xfId="1" applyFont="1" applyFill="1" applyBorder="1"/>
    <xf numFmtId="165" fontId="32" fillId="4" borderId="0" xfId="0" applyNumberFormat="1" applyFont="1" applyFill="1" applyBorder="1" applyAlignment="1">
      <alignment horizontal="left" vertical="top"/>
    </xf>
    <xf numFmtId="0" fontId="42" fillId="4" borderId="0" xfId="5" applyFont="1" applyFill="1" applyBorder="1" applyAlignment="1">
      <alignment horizontal="left" vertical="center"/>
    </xf>
    <xf numFmtId="0" fontId="32" fillId="4" borderId="0" xfId="0" applyFont="1" applyFill="1" applyBorder="1" applyAlignment="1">
      <alignment vertical="top"/>
    </xf>
    <xf numFmtId="0" fontId="42" fillId="4" borderId="0" xfId="0" applyFont="1" applyFill="1" applyBorder="1" applyAlignment="1">
      <alignment horizontal="left"/>
    </xf>
    <xf numFmtId="170" fontId="32" fillId="4" borderId="0" xfId="1" applyNumberFormat="1" applyFont="1" applyFill="1" applyBorder="1" applyAlignment="1">
      <alignment horizontal="right"/>
    </xf>
    <xf numFmtId="0" fontId="42" fillId="4" borderId="0" xfId="0" applyFont="1" applyFill="1" applyBorder="1" applyAlignment="1">
      <alignment vertical="top"/>
    </xf>
    <xf numFmtId="0" fontId="42" fillId="4" borderId="0" xfId="0" applyFont="1" applyFill="1" applyBorder="1" applyAlignment="1">
      <alignment vertical="center"/>
    </xf>
    <xf numFmtId="170" fontId="32" fillId="4" borderId="0" xfId="0" applyNumberFormat="1" applyFont="1" applyFill="1" applyBorder="1" applyAlignment="1">
      <alignment horizontal="right" vertical="center"/>
    </xf>
    <xf numFmtId="170" fontId="32" fillId="4" borderId="0" xfId="0" applyNumberFormat="1" applyFont="1" applyFill="1" applyBorder="1" applyAlignment="1">
      <alignment horizontal="right" vertical="top"/>
    </xf>
    <xf numFmtId="170" fontId="32" fillId="4" borderId="0" xfId="0" applyNumberFormat="1" applyFont="1" applyFill="1" applyBorder="1" applyAlignment="1">
      <alignment vertical="top"/>
    </xf>
    <xf numFmtId="170" fontId="32" fillId="4" borderId="0" xfId="2" applyNumberFormat="1" applyFont="1" applyFill="1" applyBorder="1" applyAlignment="1">
      <alignment horizontal="right"/>
    </xf>
    <xf numFmtId="170" fontId="32" fillId="4" borderId="0" xfId="5" applyNumberFormat="1" applyFont="1" applyFill="1" applyBorder="1"/>
    <xf numFmtId="170" fontId="22" fillId="4" borderId="0" xfId="5" applyNumberFormat="1" applyFont="1" applyFill="1" applyBorder="1" applyAlignment="1">
      <alignment horizontal="left"/>
    </xf>
    <xf numFmtId="170" fontId="18" fillId="4" borderId="0" xfId="5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9" fillId="3" borderId="1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14" xfId="0" quotePrefix="1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39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/>
    </xf>
    <xf numFmtId="0" fontId="22" fillId="4" borderId="0" xfId="5" applyFont="1" applyFill="1" applyBorder="1" applyAlignment="1">
      <alignment horizontal="left" vertical="center" wrapText="1"/>
    </xf>
    <xf numFmtId="0" fontId="39" fillId="4" borderId="0" xfId="5" applyFont="1" applyFill="1" applyBorder="1" applyAlignment="1">
      <alignment horizontal="left" vertical="center" wrapText="1"/>
    </xf>
    <xf numFmtId="0" fontId="37" fillId="4" borderId="0" xfId="10" applyFont="1" applyFill="1" applyBorder="1" applyAlignment="1">
      <alignment horizontal="left" vertical="center"/>
    </xf>
    <xf numFmtId="0" fontId="19" fillId="4" borderId="0" xfId="5" applyFont="1" applyFill="1" applyBorder="1" applyAlignment="1">
      <alignment horizontal="left" vertical="center" wrapText="1"/>
    </xf>
    <xf numFmtId="0" fontId="19" fillId="4" borderId="17" xfId="5" applyFont="1" applyFill="1" applyBorder="1" applyAlignment="1">
      <alignment horizontal="left" vertical="center" wrapText="1"/>
    </xf>
  </cellXfs>
  <cellStyles count="12">
    <cellStyle name="Millares" xfId="1" builtinId="3"/>
    <cellStyle name="Millares 2" xfId="2"/>
    <cellStyle name="Millares 3" xfId="3"/>
    <cellStyle name="No-definido" xfId="4"/>
    <cellStyle name="Normal" xfId="0" builtinId="0"/>
    <cellStyle name="Normal 2" xfId="5"/>
    <cellStyle name="Normal 3" xfId="6"/>
    <cellStyle name="Normal 3 2" xfId="7"/>
    <cellStyle name="Normal 3 2 2" xfId="8"/>
    <cellStyle name="Normal 5" xfId="9"/>
    <cellStyle name="Normal_3-10" xfId="10"/>
    <cellStyle name="Normal_3-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19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n.gob.ni/Users/jrn/Documents/PUBLICACIONES%202011/ANUARIO%20ESTADISTICO/Espa&#241;ol/Cuadro%2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Mensual"/>
      <sheetName val="V-6 (2)"/>
      <sheetName val="V-6"/>
      <sheetName val="Cuadro V-6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Corporativo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4D81AA"/>
      </a:accent1>
      <a:accent2>
        <a:srgbClr val="99B7CE"/>
      </a:accent2>
      <a:accent3>
        <a:srgbClr val="CCDBE7"/>
      </a:accent3>
      <a:accent4>
        <a:srgbClr val="E2B757"/>
      </a:accent4>
      <a:accent5>
        <a:srgbClr val="EED99F"/>
      </a:accent5>
      <a:accent6>
        <a:srgbClr val="F7ECC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75" workbookViewId="0">
      <pane xSplit="1" ySplit="6" topLeftCell="U7" activePane="bottomRight" state="frozen"/>
      <selection pane="topRight" activeCell="B1" sqref="B1"/>
      <selection pane="bottomLeft" activeCell="A7" sqref="A7"/>
      <selection pane="bottomRight" activeCell="Y12" sqref="Y12"/>
    </sheetView>
  </sheetViews>
  <sheetFormatPr baseColWidth="10" defaultColWidth="8.77734375" defaultRowHeight="15"/>
  <cols>
    <col min="1" max="1" width="40.5546875" bestFit="1" customWidth="1"/>
    <col min="2" max="28" width="12.44140625" bestFit="1" customWidth="1"/>
  </cols>
  <sheetData>
    <row r="1" spans="1:28">
      <c r="A1" s="8" t="s">
        <v>54</v>
      </c>
      <c r="B1" s="9" t="s">
        <v>71</v>
      </c>
    </row>
    <row r="2" spans="1:28">
      <c r="A2" s="8" t="s">
        <v>55</v>
      </c>
      <c r="B2" s="9" t="s">
        <v>71</v>
      </c>
    </row>
    <row r="3" spans="1:28">
      <c r="A3" s="8" t="s">
        <v>56</v>
      </c>
      <c r="B3" s="9" t="s">
        <v>71</v>
      </c>
    </row>
    <row r="5" spans="1:28">
      <c r="A5" s="5" t="s">
        <v>58</v>
      </c>
      <c r="B5" s="5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>
      <c r="A6" s="5" t="s">
        <v>57</v>
      </c>
      <c r="B6" s="1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6" t="s">
        <v>53</v>
      </c>
      <c r="Y6" s="6" t="s">
        <v>60</v>
      </c>
      <c r="Z6" s="6" t="s">
        <v>61</v>
      </c>
      <c r="AA6" s="6" t="s">
        <v>70</v>
      </c>
      <c r="AB6" s="7" t="s">
        <v>68</v>
      </c>
    </row>
    <row r="7" spans="1:28">
      <c r="A7" s="1">
        <v>1990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/>
      <c r="P7" s="13"/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/>
      <c r="AB7" s="14">
        <v>0</v>
      </c>
    </row>
    <row r="8" spans="1:28">
      <c r="A8" s="10">
        <v>1991</v>
      </c>
      <c r="B8" s="15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/>
      <c r="P8" s="16"/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/>
      <c r="AB8" s="17">
        <v>0</v>
      </c>
    </row>
    <row r="9" spans="1:28">
      <c r="A9" s="10">
        <v>1992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/>
      <c r="P9" s="16"/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/>
      <c r="AB9" s="17">
        <v>0</v>
      </c>
    </row>
    <row r="10" spans="1:28">
      <c r="A10" s="10">
        <v>1993</v>
      </c>
      <c r="B10" s="15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/>
      <c r="P10" s="16"/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/>
      <c r="AB10" s="17">
        <v>0</v>
      </c>
    </row>
    <row r="11" spans="1:28">
      <c r="A11" s="10">
        <v>1994</v>
      </c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/>
      <c r="P11" s="16"/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/>
      <c r="AB11" s="17">
        <v>0</v>
      </c>
    </row>
    <row r="12" spans="1:28">
      <c r="A12" s="10">
        <v>1995</v>
      </c>
      <c r="B12" s="15">
        <v>8177.72</v>
      </c>
      <c r="C12" s="16">
        <v>3929.19</v>
      </c>
      <c r="D12" s="16">
        <v>2317.6044400000001</v>
      </c>
      <c r="E12" s="16">
        <v>1303.57052</v>
      </c>
      <c r="F12" s="16">
        <v>308.01564000000002</v>
      </c>
      <c r="G12" s="16">
        <v>4248.53</v>
      </c>
      <c r="H12" s="16">
        <v>743.55183999999997</v>
      </c>
      <c r="I12" s="16">
        <v>27.298200000000001</v>
      </c>
      <c r="J12" s="16">
        <v>54.77252</v>
      </c>
      <c r="K12" s="16">
        <v>33.588200000000001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533.09726999999998</v>
      </c>
      <c r="R12" s="16">
        <v>662.93820000000005</v>
      </c>
      <c r="S12" s="16">
        <v>783.91850999999997</v>
      </c>
      <c r="T12" s="16">
        <v>373.95292999999998</v>
      </c>
      <c r="U12" s="16">
        <v>331.97158999999999</v>
      </c>
      <c r="V12" s="16">
        <v>435.84151000000003</v>
      </c>
      <c r="W12" s="16">
        <v>110.65172</v>
      </c>
      <c r="X12" s="16">
        <v>156.94871000000001</v>
      </c>
      <c r="Y12" s="16">
        <v>5327.08698</v>
      </c>
      <c r="Z12" s="16">
        <v>8177.7218000000003</v>
      </c>
      <c r="AA12" s="16"/>
      <c r="AB12" s="17">
        <v>38037.970579999994</v>
      </c>
    </row>
    <row r="13" spans="1:28">
      <c r="A13" s="10">
        <v>1996</v>
      </c>
      <c r="B13" s="15">
        <v>9549.2099999999991</v>
      </c>
      <c r="C13" s="16">
        <v>2725.56</v>
      </c>
      <c r="D13" s="16">
        <v>1333.5338099999999</v>
      </c>
      <c r="E13" s="16">
        <v>1140.4509800000001</v>
      </c>
      <c r="F13" s="16">
        <v>251.57822999999999</v>
      </c>
      <c r="G13" s="16">
        <v>6823.67</v>
      </c>
      <c r="H13" s="16">
        <v>1146.3433199999999</v>
      </c>
      <c r="I13" s="16">
        <v>109.45926</v>
      </c>
      <c r="J13" s="16">
        <v>193.35884999999999</v>
      </c>
      <c r="K13" s="16">
        <v>143.18967000000001</v>
      </c>
      <c r="L13" s="16">
        <v>33.831699999999998</v>
      </c>
      <c r="M13" s="16">
        <v>0</v>
      </c>
      <c r="N13" s="16">
        <v>0</v>
      </c>
      <c r="O13" s="16">
        <v>0</v>
      </c>
      <c r="P13" s="16">
        <v>0</v>
      </c>
      <c r="Q13" s="16">
        <v>660.09609</v>
      </c>
      <c r="R13" s="16">
        <v>1132.88732</v>
      </c>
      <c r="S13" s="16">
        <v>1266.44515</v>
      </c>
      <c r="T13" s="16">
        <v>564.41213000000005</v>
      </c>
      <c r="U13" s="16">
        <v>578.55610000000001</v>
      </c>
      <c r="V13" s="16">
        <v>839.30879000000004</v>
      </c>
      <c r="W13" s="16">
        <v>155.76517000000001</v>
      </c>
      <c r="X13" s="16">
        <v>0</v>
      </c>
      <c r="Y13" s="16">
        <v>4833.4181600000002</v>
      </c>
      <c r="Z13" s="16">
        <v>9549.2165700000005</v>
      </c>
      <c r="AA13" s="16"/>
      <c r="AB13" s="17">
        <v>43030.291299999997</v>
      </c>
    </row>
    <row r="14" spans="1:28">
      <c r="A14" s="10">
        <v>1997</v>
      </c>
      <c r="B14" s="15">
        <v>14002.88</v>
      </c>
      <c r="C14" s="16">
        <v>1882.73</v>
      </c>
      <c r="D14" s="16">
        <v>0</v>
      </c>
      <c r="E14" s="16">
        <v>1571.3740399999999</v>
      </c>
      <c r="F14" s="16">
        <v>311.36257999999998</v>
      </c>
      <c r="G14" s="16">
        <v>12120.14</v>
      </c>
      <c r="H14" s="16">
        <v>1861.4776099999999</v>
      </c>
      <c r="I14" s="16">
        <v>410.03971999999999</v>
      </c>
      <c r="J14" s="16">
        <v>679.28006000000005</v>
      </c>
      <c r="K14" s="16">
        <v>210.00695999999999</v>
      </c>
      <c r="L14" s="16">
        <v>123.47839</v>
      </c>
      <c r="M14" s="16">
        <v>0</v>
      </c>
      <c r="N14" s="16">
        <v>0</v>
      </c>
      <c r="O14" s="16">
        <v>0</v>
      </c>
      <c r="P14" s="16">
        <v>0</v>
      </c>
      <c r="Q14" s="16">
        <v>1367.19955</v>
      </c>
      <c r="R14" s="16">
        <v>1802.43724</v>
      </c>
      <c r="S14" s="16">
        <v>1812.2711200000001</v>
      </c>
      <c r="T14" s="16">
        <v>1057.49956</v>
      </c>
      <c r="U14" s="16">
        <v>987.07464000000004</v>
      </c>
      <c r="V14" s="16">
        <v>1608.27187</v>
      </c>
      <c r="W14" s="16">
        <v>201.09958</v>
      </c>
      <c r="X14" s="16">
        <v>0</v>
      </c>
      <c r="Y14" s="16">
        <v>5901.8181999999997</v>
      </c>
      <c r="Z14" s="16">
        <v>14169.54422</v>
      </c>
      <c r="AA14" s="16"/>
      <c r="AB14" s="17">
        <v>62079.985339999985</v>
      </c>
    </row>
    <row r="15" spans="1:28">
      <c r="A15" s="10">
        <v>1998</v>
      </c>
      <c r="B15" s="15">
        <v>17618</v>
      </c>
      <c r="C15" s="16">
        <v>2282</v>
      </c>
      <c r="D15" s="16">
        <v>0</v>
      </c>
      <c r="E15" s="16">
        <v>1973</v>
      </c>
      <c r="F15" s="16">
        <v>309</v>
      </c>
      <c r="G15" s="16">
        <v>15336</v>
      </c>
      <c r="H15" s="16">
        <v>1618</v>
      </c>
      <c r="I15" s="16">
        <v>653</v>
      </c>
      <c r="J15" s="16">
        <v>1161</v>
      </c>
      <c r="K15" s="16">
        <v>242</v>
      </c>
      <c r="L15" s="16">
        <v>216</v>
      </c>
      <c r="M15" s="16">
        <v>0</v>
      </c>
      <c r="N15" s="16">
        <v>0</v>
      </c>
      <c r="O15" s="16">
        <v>0</v>
      </c>
      <c r="P15" s="16">
        <v>0</v>
      </c>
      <c r="Q15" s="16">
        <v>1970</v>
      </c>
      <c r="R15" s="16">
        <v>2033</v>
      </c>
      <c r="S15" s="16">
        <v>1881</v>
      </c>
      <c r="T15" s="16">
        <v>1470</v>
      </c>
      <c r="U15" s="16">
        <v>1771</v>
      </c>
      <c r="V15" s="16">
        <v>1846</v>
      </c>
      <c r="W15" s="16">
        <v>475</v>
      </c>
      <c r="X15" s="16">
        <v>0</v>
      </c>
      <c r="Y15" s="16">
        <v>7523</v>
      </c>
      <c r="Z15" s="16">
        <v>17618</v>
      </c>
      <c r="AA15" s="16"/>
      <c r="AB15" s="17">
        <v>77995</v>
      </c>
    </row>
    <row r="16" spans="1:28">
      <c r="A16" s="10">
        <v>1999</v>
      </c>
      <c r="B16" s="15">
        <v>22522.29</v>
      </c>
      <c r="C16" s="16">
        <v>170.7</v>
      </c>
      <c r="D16" s="16">
        <v>0</v>
      </c>
      <c r="E16" s="16">
        <v>0</v>
      </c>
      <c r="F16" s="16">
        <v>170.7</v>
      </c>
      <c r="G16" s="16">
        <v>22351.599999999999</v>
      </c>
      <c r="H16" s="16">
        <v>1687.145</v>
      </c>
      <c r="I16" s="16">
        <v>829.9</v>
      </c>
      <c r="J16" s="16">
        <v>1740.4</v>
      </c>
      <c r="K16" s="16">
        <v>286.2</v>
      </c>
      <c r="L16" s="16">
        <v>376.7</v>
      </c>
      <c r="M16" s="16">
        <v>79.599999999999994</v>
      </c>
      <c r="N16" s="16">
        <v>2333.1999999999998</v>
      </c>
      <c r="O16" s="16">
        <v>0</v>
      </c>
      <c r="P16" s="16">
        <v>0</v>
      </c>
      <c r="Q16" s="16">
        <v>2308.0450000000001</v>
      </c>
      <c r="R16" s="16">
        <v>3149.7</v>
      </c>
      <c r="S16" s="16">
        <v>1952.3</v>
      </c>
      <c r="T16" s="16">
        <v>2104</v>
      </c>
      <c r="U16" s="16">
        <v>3006</v>
      </c>
      <c r="V16" s="16">
        <v>2498.4</v>
      </c>
      <c r="W16" s="16">
        <v>0</v>
      </c>
      <c r="X16" s="16">
        <v>0</v>
      </c>
      <c r="Y16" s="16">
        <v>9393.7450000000008</v>
      </c>
      <c r="Z16" s="16">
        <v>22522.29</v>
      </c>
      <c r="AA16" s="16"/>
      <c r="AB16" s="17">
        <v>99482.914999999979</v>
      </c>
    </row>
    <row r="17" spans="1:28">
      <c r="A17" s="10">
        <v>2000</v>
      </c>
      <c r="B17" s="15">
        <v>24219.73</v>
      </c>
      <c r="C17" s="16">
        <v>0</v>
      </c>
      <c r="D17" s="16">
        <v>0</v>
      </c>
      <c r="E17" s="16">
        <v>0</v>
      </c>
      <c r="F17" s="16">
        <v>0</v>
      </c>
      <c r="G17" s="16">
        <v>24219.74</v>
      </c>
      <c r="H17" s="16">
        <v>1480.357</v>
      </c>
      <c r="I17" s="16">
        <v>973.91</v>
      </c>
      <c r="J17" s="16">
        <v>490.08800000000002</v>
      </c>
      <c r="K17" s="16">
        <v>257.14600000000002</v>
      </c>
      <c r="L17" s="16">
        <v>448.79</v>
      </c>
      <c r="M17" s="16">
        <v>0</v>
      </c>
      <c r="N17" s="16">
        <v>2127.13</v>
      </c>
      <c r="O17" s="16">
        <v>118.211</v>
      </c>
      <c r="P17" s="16">
        <v>0</v>
      </c>
      <c r="Q17" s="16">
        <v>4429.1019999999999</v>
      </c>
      <c r="R17" s="16">
        <v>3920.3609999999999</v>
      </c>
      <c r="S17" s="16">
        <v>3236.6779999999999</v>
      </c>
      <c r="T17" s="16">
        <v>3846.4960000000001</v>
      </c>
      <c r="U17" s="16">
        <v>0</v>
      </c>
      <c r="V17" s="16">
        <v>2891.4580000000001</v>
      </c>
      <c r="W17" s="16">
        <v>0</v>
      </c>
      <c r="X17" s="16">
        <v>0</v>
      </c>
      <c r="Y17" s="16">
        <v>4546.3649999999998</v>
      </c>
      <c r="Z17" s="16">
        <v>24219.726999999999</v>
      </c>
      <c r="AA17" s="16"/>
      <c r="AB17" s="17">
        <v>101425.28900000002</v>
      </c>
    </row>
    <row r="18" spans="1:28">
      <c r="A18" s="10">
        <v>2001</v>
      </c>
      <c r="B18" s="15">
        <v>26386.97</v>
      </c>
      <c r="C18" s="16">
        <v>0</v>
      </c>
      <c r="D18" s="16">
        <v>0</v>
      </c>
      <c r="E18" s="16">
        <v>0</v>
      </c>
      <c r="F18" s="16">
        <v>0</v>
      </c>
      <c r="G18" s="16">
        <v>26386.98</v>
      </c>
      <c r="H18" s="16">
        <v>0</v>
      </c>
      <c r="I18" s="16">
        <v>1091.579</v>
      </c>
      <c r="J18" s="16">
        <v>0</v>
      </c>
      <c r="K18" s="16">
        <v>292.85700000000003</v>
      </c>
      <c r="L18" s="16">
        <v>467.45499999999998</v>
      </c>
      <c r="M18" s="16">
        <v>0</v>
      </c>
      <c r="N18" s="16">
        <v>0</v>
      </c>
      <c r="O18" s="16">
        <v>173.97900000000001</v>
      </c>
      <c r="P18" s="16">
        <v>0</v>
      </c>
      <c r="Q18" s="16">
        <v>7343.4260000000004</v>
      </c>
      <c r="R18" s="16">
        <v>5581.6490000000003</v>
      </c>
      <c r="S18" s="16">
        <v>3996.3919999999998</v>
      </c>
      <c r="T18" s="16">
        <v>4148.1909999999998</v>
      </c>
      <c r="U18" s="16">
        <v>0</v>
      </c>
      <c r="V18" s="16">
        <v>3291.442</v>
      </c>
      <c r="W18" s="16">
        <v>0</v>
      </c>
      <c r="X18" s="16">
        <v>0</v>
      </c>
      <c r="Y18" s="16">
        <v>467.45499999999998</v>
      </c>
      <c r="Z18" s="16">
        <v>26386.97</v>
      </c>
      <c r="AA18" s="16"/>
      <c r="AB18" s="17">
        <v>106015.34500000002</v>
      </c>
    </row>
    <row r="19" spans="1:28">
      <c r="A19" s="10">
        <v>2002</v>
      </c>
      <c r="B19" s="15">
        <v>29231.61</v>
      </c>
      <c r="C19" s="16">
        <v>0</v>
      </c>
      <c r="D19" s="16">
        <v>0</v>
      </c>
      <c r="E19" s="16">
        <v>0</v>
      </c>
      <c r="F19" s="16">
        <v>0</v>
      </c>
      <c r="G19" s="16">
        <v>29231.61</v>
      </c>
      <c r="H19" s="16">
        <v>0</v>
      </c>
      <c r="I19" s="16">
        <v>1230.068</v>
      </c>
      <c r="J19" s="16">
        <v>0</v>
      </c>
      <c r="K19" s="16">
        <v>317.596</v>
      </c>
      <c r="L19" s="16">
        <v>397.54199999999997</v>
      </c>
      <c r="M19" s="16">
        <v>0</v>
      </c>
      <c r="N19" s="16">
        <v>0</v>
      </c>
      <c r="O19" s="16">
        <v>167.50200000000001</v>
      </c>
      <c r="P19" s="16">
        <v>195.92599999999999</v>
      </c>
      <c r="Q19" s="16">
        <v>8197.2690000000002</v>
      </c>
      <c r="R19" s="16">
        <v>6216.3729999999996</v>
      </c>
      <c r="S19" s="16">
        <v>4943.4369999999999</v>
      </c>
      <c r="T19" s="16">
        <v>4635.491</v>
      </c>
      <c r="U19" s="16">
        <v>0</v>
      </c>
      <c r="V19" s="16">
        <v>2930.4029999999998</v>
      </c>
      <c r="W19" s="16">
        <v>0</v>
      </c>
      <c r="X19" s="16">
        <v>0</v>
      </c>
      <c r="Y19" s="16">
        <v>397.54199999999997</v>
      </c>
      <c r="Z19" s="16">
        <v>29231.607</v>
      </c>
      <c r="AA19" s="16"/>
      <c r="AB19" s="17">
        <v>117323.976</v>
      </c>
    </row>
    <row r="20" spans="1:28">
      <c r="A20" s="10">
        <v>2003</v>
      </c>
      <c r="B20" s="15">
        <v>33431.599999999999</v>
      </c>
      <c r="C20" s="16">
        <v>0</v>
      </c>
      <c r="D20" s="16">
        <v>0</v>
      </c>
      <c r="E20" s="16">
        <v>0</v>
      </c>
      <c r="F20" s="16">
        <v>0</v>
      </c>
      <c r="G20" s="16">
        <v>33431.599999999999</v>
      </c>
      <c r="H20" s="16">
        <v>0</v>
      </c>
      <c r="I20" s="16">
        <v>1308.191</v>
      </c>
      <c r="J20" s="16">
        <v>0</v>
      </c>
      <c r="K20" s="16">
        <v>481.39100000000002</v>
      </c>
      <c r="L20" s="16">
        <v>0</v>
      </c>
      <c r="M20" s="16">
        <v>0</v>
      </c>
      <c r="N20" s="16">
        <v>0</v>
      </c>
      <c r="O20" s="16">
        <v>232.96799999999999</v>
      </c>
      <c r="P20" s="16">
        <v>361.01600000000002</v>
      </c>
      <c r="Q20" s="16">
        <v>9693.16</v>
      </c>
      <c r="R20" s="16">
        <v>7640.2820000000002</v>
      </c>
      <c r="S20" s="16">
        <v>5617.558</v>
      </c>
      <c r="T20" s="16">
        <v>4709.1540000000005</v>
      </c>
      <c r="U20" s="16">
        <v>0</v>
      </c>
      <c r="V20" s="16">
        <v>3387.8820000000001</v>
      </c>
      <c r="W20" s="16">
        <v>0</v>
      </c>
      <c r="X20" s="16">
        <v>0</v>
      </c>
      <c r="Y20" s="16">
        <v>0</v>
      </c>
      <c r="Z20" s="16">
        <v>33431.601999999999</v>
      </c>
      <c r="AA20" s="16"/>
      <c r="AB20" s="17">
        <v>133726.40400000001</v>
      </c>
    </row>
    <row r="21" spans="1:28">
      <c r="A21" s="10">
        <v>2004</v>
      </c>
      <c r="B21" s="15">
        <v>39230.53</v>
      </c>
      <c r="C21" s="16"/>
      <c r="D21" s="16"/>
      <c r="E21" s="16"/>
      <c r="F21" s="16"/>
      <c r="G21" s="16">
        <v>54774.86</v>
      </c>
      <c r="H21" s="16"/>
      <c r="I21" s="16">
        <v>1339.8521000000001</v>
      </c>
      <c r="J21" s="16"/>
      <c r="K21" s="16">
        <v>852.74360000000001</v>
      </c>
      <c r="L21" s="16"/>
      <c r="M21" s="16"/>
      <c r="N21" s="16"/>
      <c r="O21" s="16">
        <v>256.53089999999997</v>
      </c>
      <c r="P21" s="16">
        <v>755.23680000000002</v>
      </c>
      <c r="Q21" s="16">
        <v>11004.0941</v>
      </c>
      <c r="R21" s="16">
        <v>9240.3680000000004</v>
      </c>
      <c r="S21" s="16">
        <v>6566.4722000000002</v>
      </c>
      <c r="T21" s="16">
        <v>5393.1903000000002</v>
      </c>
      <c r="U21" s="16"/>
      <c r="V21" s="16">
        <v>3642.6210999999998</v>
      </c>
      <c r="W21" s="16"/>
      <c r="X21" s="16"/>
      <c r="Y21" s="16">
        <v>0</v>
      </c>
      <c r="Z21" s="16">
        <v>39230.529199999997</v>
      </c>
      <c r="AA21" s="16">
        <v>179.42009999999999</v>
      </c>
      <c r="AB21" s="17">
        <v>172466.44839999999</v>
      </c>
    </row>
    <row r="22" spans="1:28">
      <c r="A22" s="10">
        <v>2005</v>
      </c>
      <c r="B22" s="15">
        <v>45825.85</v>
      </c>
      <c r="C22" s="16"/>
      <c r="D22" s="16"/>
      <c r="E22" s="16"/>
      <c r="F22" s="16"/>
      <c r="G22" s="16">
        <v>62441.2</v>
      </c>
      <c r="H22" s="16"/>
      <c r="I22" s="16">
        <v>0</v>
      </c>
      <c r="J22" s="16"/>
      <c r="K22" s="16">
        <v>1337.73109699</v>
      </c>
      <c r="L22" s="16"/>
      <c r="M22" s="16"/>
      <c r="N22" s="16"/>
      <c r="O22" s="16">
        <v>370.79067760999999</v>
      </c>
      <c r="P22" s="16">
        <v>1257.11567876</v>
      </c>
      <c r="Q22" s="16">
        <v>13261.72571481</v>
      </c>
      <c r="R22" s="16">
        <v>10481.20052921</v>
      </c>
      <c r="S22" s="16">
        <v>8509.3394976199997</v>
      </c>
      <c r="T22" s="16">
        <v>6144.6308405299997</v>
      </c>
      <c r="U22" s="16"/>
      <c r="V22" s="16">
        <v>4086.19205908</v>
      </c>
      <c r="W22" s="16"/>
      <c r="X22" s="16"/>
      <c r="Y22" s="16">
        <v>0</v>
      </c>
      <c r="Z22" s="16">
        <v>45825.850557209997</v>
      </c>
      <c r="AA22" s="16">
        <v>377.12446260000002</v>
      </c>
      <c r="AB22" s="17">
        <v>199918.75111442004</v>
      </c>
    </row>
    <row r="23" spans="1:28">
      <c r="A23" s="11" t="s">
        <v>68</v>
      </c>
      <c r="B23" s="18">
        <v>270196.39</v>
      </c>
      <c r="C23" s="19">
        <v>10990.18</v>
      </c>
      <c r="D23" s="19">
        <v>3651.13825</v>
      </c>
      <c r="E23" s="19">
        <v>5988.3955399999995</v>
      </c>
      <c r="F23" s="19">
        <v>1350.6564500000002</v>
      </c>
      <c r="G23" s="19">
        <v>291365.93</v>
      </c>
      <c r="H23" s="19">
        <v>8536.8747700000004</v>
      </c>
      <c r="I23" s="19">
        <v>7973.2972799999998</v>
      </c>
      <c r="J23" s="19">
        <v>4318.8994300000004</v>
      </c>
      <c r="K23" s="19">
        <v>4454.4495269899999</v>
      </c>
      <c r="L23" s="19">
        <v>2063.79709</v>
      </c>
      <c r="M23" s="19">
        <v>79.599999999999994</v>
      </c>
      <c r="N23" s="19">
        <v>4460.33</v>
      </c>
      <c r="O23" s="19">
        <v>1319.9815776099999</v>
      </c>
      <c r="P23" s="19">
        <v>2569.2944787599999</v>
      </c>
      <c r="Q23" s="19">
        <v>60767.214724810008</v>
      </c>
      <c r="R23" s="19">
        <v>51861.196289209998</v>
      </c>
      <c r="S23" s="19">
        <v>40565.811477620002</v>
      </c>
      <c r="T23" s="19">
        <v>34447.017760530005</v>
      </c>
      <c r="U23" s="19">
        <v>6674.6023299999997</v>
      </c>
      <c r="V23" s="19">
        <v>27457.820329080001</v>
      </c>
      <c r="W23" s="19">
        <v>942.51647000000003</v>
      </c>
      <c r="X23" s="19">
        <v>156.94871000000001</v>
      </c>
      <c r="Y23" s="19">
        <v>38390.430340000006</v>
      </c>
      <c r="Z23" s="19">
        <v>270363.05834721</v>
      </c>
      <c r="AA23" s="19">
        <v>556.54456260000006</v>
      </c>
      <c r="AB23" s="20">
        <v>1151502.37573442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fitToPage="1"/>
  </sheetPr>
  <dimension ref="A1:O27"/>
  <sheetViews>
    <sheetView zoomScale="75" zoomScaleNormal="87" workbookViewId="0">
      <selection activeCell="M20" sqref="M20:M22"/>
    </sheetView>
  </sheetViews>
  <sheetFormatPr baseColWidth="10" defaultRowHeight="15"/>
  <cols>
    <col min="1" max="1" width="7.5546875" style="38" customWidth="1"/>
    <col min="2" max="2" width="6.109375" style="38" customWidth="1"/>
    <col min="3" max="3" width="9.88671875" style="38" bestFit="1" customWidth="1"/>
    <col min="4" max="4" width="12.88671875" style="38" bestFit="1" customWidth="1"/>
    <col min="5" max="5" width="11.6640625" style="38" bestFit="1" customWidth="1"/>
    <col min="6" max="6" width="10.6640625" style="38" bestFit="1" customWidth="1"/>
    <col min="7" max="7" width="12.44140625" style="38" bestFit="1" customWidth="1"/>
    <col min="8" max="8" width="17" style="38" bestFit="1" customWidth="1"/>
    <col min="9" max="9" width="9.21875" style="38" bestFit="1" customWidth="1"/>
    <col min="10" max="10" width="12" style="38" bestFit="1" customWidth="1"/>
    <col min="11" max="11" width="9.44140625" style="38" bestFit="1" customWidth="1"/>
    <col min="12" max="12" width="10.6640625" style="38" bestFit="1" customWidth="1"/>
    <col min="13" max="13" width="9.21875" style="38" bestFit="1" customWidth="1"/>
    <col min="14" max="14" width="12.5546875" style="38" customWidth="1"/>
    <col min="15" max="15" width="12.77734375" style="38" customWidth="1"/>
    <col min="16" max="16384" width="11.5546875" style="23"/>
  </cols>
  <sheetData>
    <row r="1" spans="1:15" ht="29.2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customHeight="1">
      <c r="A2" s="24" t="s">
        <v>28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8" t="s">
        <v>0</v>
      </c>
      <c r="O2" s="278"/>
    </row>
    <row r="3" spans="1:15" ht="14.25" customHeight="1">
      <c r="A3" s="26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</row>
    <row r="4" spans="1:15" ht="30.2" customHeight="1">
      <c r="A4" s="279" t="s">
        <v>65</v>
      </c>
      <c r="B4" s="279"/>
      <c r="C4" s="279" t="s">
        <v>1</v>
      </c>
      <c r="D4" s="279" t="s">
        <v>2</v>
      </c>
      <c r="E4" s="279" t="s">
        <v>3</v>
      </c>
      <c r="F4" s="279" t="s">
        <v>4</v>
      </c>
      <c r="G4" s="279" t="s">
        <v>75</v>
      </c>
      <c r="H4" s="279" t="s">
        <v>66</v>
      </c>
      <c r="I4" s="279" t="s">
        <v>76</v>
      </c>
      <c r="J4" s="279" t="s">
        <v>69</v>
      </c>
      <c r="K4" s="279" t="s">
        <v>23</v>
      </c>
      <c r="L4" s="281" t="s">
        <v>77</v>
      </c>
      <c r="M4" s="279" t="s">
        <v>74</v>
      </c>
      <c r="N4" s="279" t="s">
        <v>67</v>
      </c>
      <c r="O4" s="279" t="s">
        <v>29</v>
      </c>
    </row>
    <row r="5" spans="1:15" ht="30.2" customHeight="1">
      <c r="A5" s="282"/>
      <c r="B5" s="282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9.5" customHeight="1">
      <c r="A6" s="28"/>
      <c r="B6" s="28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  <c r="N6" s="28"/>
      <c r="O6" s="28"/>
    </row>
    <row r="7" spans="1:15" ht="15" hidden="1" customHeight="1">
      <c r="A7" s="26">
        <v>1994</v>
      </c>
      <c r="B7" s="26"/>
      <c r="C7" s="29">
        <f>+Anual!Q11</f>
        <v>0</v>
      </c>
      <c r="D7" s="29">
        <f>+Anual!R11</f>
        <v>0</v>
      </c>
      <c r="E7" s="29">
        <f>+Anual!S11</f>
        <v>0</v>
      </c>
      <c r="F7" s="29">
        <f>+Anual!T11</f>
        <v>0</v>
      </c>
      <c r="G7" s="29">
        <f>+Anual!V11</f>
        <v>0</v>
      </c>
      <c r="H7" s="29">
        <f>+Anual!I11</f>
        <v>0</v>
      </c>
      <c r="I7" s="29"/>
      <c r="J7" s="29">
        <f>+Anual!K11</f>
        <v>0</v>
      </c>
      <c r="K7" s="29">
        <f>+Anual!O11</f>
        <v>0</v>
      </c>
      <c r="L7" s="29">
        <f>+Anual!P11</f>
        <v>0</v>
      </c>
      <c r="M7" s="29"/>
      <c r="N7" s="29">
        <f>+Anual!Y11</f>
        <v>0</v>
      </c>
      <c r="O7" s="29">
        <f>+Anual!Z11</f>
        <v>0</v>
      </c>
    </row>
    <row r="8" spans="1:15" ht="13.7" customHeight="1">
      <c r="A8" s="29" t="s">
        <v>5</v>
      </c>
      <c r="B8" s="29"/>
      <c r="C8" s="30">
        <f>+Anual!Q12</f>
        <v>533.09726999999998</v>
      </c>
      <c r="D8" s="30">
        <f>+Anual!R12</f>
        <v>662.93820000000005</v>
      </c>
      <c r="E8" s="30">
        <f>+Anual!S12</f>
        <v>783.91850999999997</v>
      </c>
      <c r="F8" s="30">
        <f>+Anual!T12</f>
        <v>373.95292999999998</v>
      </c>
      <c r="G8" s="30">
        <f>+Anual!V12</f>
        <v>435.84151000000003</v>
      </c>
      <c r="H8" s="30">
        <f>+Anual!I12</f>
        <v>27.298200000000001</v>
      </c>
      <c r="I8" s="30">
        <v>0</v>
      </c>
      <c r="J8" s="30">
        <f>+Anual!K12</f>
        <v>33.588200000000001</v>
      </c>
      <c r="K8" s="30">
        <f>+Anual!O12</f>
        <v>0</v>
      </c>
      <c r="L8" s="30">
        <f>+Anual!P12</f>
        <v>0</v>
      </c>
      <c r="M8" s="30"/>
      <c r="N8" s="30">
        <f>+Anual!Y12</f>
        <v>5327.08698</v>
      </c>
      <c r="O8" s="30">
        <f>+Anual!Z12</f>
        <v>8177.7218000000003</v>
      </c>
    </row>
    <row r="9" spans="1:15" ht="13.7" customHeight="1">
      <c r="A9" s="31" t="s">
        <v>18</v>
      </c>
      <c r="B9" s="31"/>
      <c r="C9" s="32">
        <f>+Anual!Q13</f>
        <v>660.09609</v>
      </c>
      <c r="D9" s="32">
        <f>+Anual!R13</f>
        <v>1132.88732</v>
      </c>
      <c r="E9" s="32">
        <f>+Anual!S13</f>
        <v>1266.44515</v>
      </c>
      <c r="F9" s="32">
        <f>+Anual!T13</f>
        <v>564.41213000000005</v>
      </c>
      <c r="G9" s="32">
        <f>+Anual!V13</f>
        <v>839.30879000000004</v>
      </c>
      <c r="H9" s="32">
        <f>+Anual!I13</f>
        <v>109.45926</v>
      </c>
      <c r="I9" s="32">
        <v>0</v>
      </c>
      <c r="J9" s="32">
        <f>+Anual!K13</f>
        <v>143.18967000000001</v>
      </c>
      <c r="K9" s="32">
        <f>+Anual!O13</f>
        <v>0</v>
      </c>
      <c r="L9" s="32">
        <f>+Anual!P13</f>
        <v>0</v>
      </c>
      <c r="M9" s="32"/>
      <c r="N9" s="32">
        <f>+Anual!Y13</f>
        <v>4833.4181600000002</v>
      </c>
      <c r="O9" s="32">
        <f>+Anual!Z13</f>
        <v>9549.2165700000005</v>
      </c>
    </row>
    <row r="10" spans="1:15" ht="13.7" customHeight="1">
      <c r="A10" s="33" t="s">
        <v>22</v>
      </c>
      <c r="B10" s="33"/>
      <c r="C10" s="32">
        <f>+Anual!Q14</f>
        <v>1367.19955</v>
      </c>
      <c r="D10" s="32">
        <f>+Anual!R14</f>
        <v>1802.43724</v>
      </c>
      <c r="E10" s="32">
        <f>+Anual!S14</f>
        <v>1812.2711200000001</v>
      </c>
      <c r="F10" s="32">
        <f>+Anual!T14</f>
        <v>1057.49956</v>
      </c>
      <c r="G10" s="32">
        <f>+Anual!V14</f>
        <v>1608.27187</v>
      </c>
      <c r="H10" s="32">
        <f>+Anual!I14</f>
        <v>410.03971999999999</v>
      </c>
      <c r="I10" s="32">
        <v>0</v>
      </c>
      <c r="J10" s="32">
        <f>+Anual!K14</f>
        <v>210.00695999999999</v>
      </c>
      <c r="K10" s="32">
        <f>+Anual!O14</f>
        <v>0</v>
      </c>
      <c r="L10" s="32">
        <f>+Anual!P14</f>
        <v>0</v>
      </c>
      <c r="M10" s="32"/>
      <c r="N10" s="32">
        <f>+Anual!Y14</f>
        <v>5901.8181999999997</v>
      </c>
      <c r="O10" s="32">
        <f>+Anual!Z14</f>
        <v>14169.54422</v>
      </c>
    </row>
    <row r="11" spans="1:15" ht="13.7" customHeight="1">
      <c r="A11" s="29" t="s">
        <v>19</v>
      </c>
      <c r="B11" s="29"/>
      <c r="C11" s="30">
        <f>+Anual!Q15</f>
        <v>1970</v>
      </c>
      <c r="D11" s="30">
        <f>+Anual!R15</f>
        <v>2033</v>
      </c>
      <c r="E11" s="30">
        <f>+Anual!S15</f>
        <v>1881</v>
      </c>
      <c r="F11" s="30">
        <f>+Anual!T15</f>
        <v>1470</v>
      </c>
      <c r="G11" s="30">
        <f>+Anual!V15</f>
        <v>1846</v>
      </c>
      <c r="H11" s="30">
        <f>+Anual!I15</f>
        <v>653</v>
      </c>
      <c r="I11" s="30">
        <v>0</v>
      </c>
      <c r="J11" s="30">
        <f>+Anual!K15</f>
        <v>242</v>
      </c>
      <c r="K11" s="30">
        <f>+Anual!O15</f>
        <v>0</v>
      </c>
      <c r="L11" s="30">
        <f>+Anual!P15</f>
        <v>0</v>
      </c>
      <c r="M11" s="30"/>
      <c r="N11" s="30">
        <f>+Anual!Y15</f>
        <v>7523</v>
      </c>
      <c r="O11" s="30">
        <f>+Anual!Z15</f>
        <v>17618</v>
      </c>
    </row>
    <row r="12" spans="1:15" ht="13.7" customHeight="1">
      <c r="A12" s="29" t="s">
        <v>20</v>
      </c>
      <c r="B12" s="29"/>
      <c r="C12" s="30">
        <f>+Anual!Q16</f>
        <v>2308.0450000000001</v>
      </c>
      <c r="D12" s="30">
        <f>+Anual!R16</f>
        <v>3149.7</v>
      </c>
      <c r="E12" s="30">
        <f>+Anual!S16</f>
        <v>1952.3</v>
      </c>
      <c r="F12" s="30">
        <f>+Anual!T16</f>
        <v>2104</v>
      </c>
      <c r="G12" s="30">
        <f>+Anual!V16</f>
        <v>2498.4</v>
      </c>
      <c r="H12" s="30">
        <f>+Anual!I16</f>
        <v>829.9</v>
      </c>
      <c r="I12" s="30">
        <v>0</v>
      </c>
      <c r="J12" s="30">
        <f>+Anual!K16</f>
        <v>286.2</v>
      </c>
      <c r="K12" s="30">
        <f>+Anual!O16</f>
        <v>0</v>
      </c>
      <c r="L12" s="30">
        <f>+Anual!P16</f>
        <v>0</v>
      </c>
      <c r="M12" s="30"/>
      <c r="N12" s="30">
        <f>+Anual!Y16</f>
        <v>9393.7450000000008</v>
      </c>
      <c r="O12" s="30">
        <f>+Anual!Z16</f>
        <v>22522.29</v>
      </c>
    </row>
    <row r="13" spans="1:15" ht="15" customHeight="1">
      <c r="A13" s="31" t="s">
        <v>21</v>
      </c>
      <c r="B13" s="31"/>
      <c r="C13" s="32">
        <f>+Anual!Q17</f>
        <v>4429.1019999999999</v>
      </c>
      <c r="D13" s="32">
        <f>+Anual!R17</f>
        <v>3920.3609999999999</v>
      </c>
      <c r="E13" s="32">
        <f>+Anual!S17</f>
        <v>3236.6779999999999</v>
      </c>
      <c r="F13" s="32">
        <f>+Anual!T17</f>
        <v>3846.4960000000001</v>
      </c>
      <c r="G13" s="32">
        <f>+Anual!V17</f>
        <v>2891.4580000000001</v>
      </c>
      <c r="H13" s="32">
        <f>+Anual!I17</f>
        <v>973.91</v>
      </c>
      <c r="I13" s="32">
        <v>0</v>
      </c>
      <c r="J13" s="32">
        <f>+Anual!K17</f>
        <v>257.14600000000002</v>
      </c>
      <c r="K13" s="32">
        <f>+Anual!O17</f>
        <v>118.211</v>
      </c>
      <c r="L13" s="32">
        <f>+Anual!P17</f>
        <v>0</v>
      </c>
      <c r="M13" s="32"/>
      <c r="N13" s="32">
        <f>+Anual!Y17</f>
        <v>4546.3649999999998</v>
      </c>
      <c r="O13" s="32">
        <f>+Anual!Z17</f>
        <v>24219.726999999999</v>
      </c>
    </row>
    <row r="14" spans="1:15" ht="15" customHeight="1">
      <c r="A14" s="31" t="s">
        <v>24</v>
      </c>
      <c r="B14" s="31"/>
      <c r="C14" s="32">
        <f>+Anual!Q18</f>
        <v>7343.4260000000004</v>
      </c>
      <c r="D14" s="32">
        <f>+Anual!R18</f>
        <v>5581.6490000000003</v>
      </c>
      <c r="E14" s="32">
        <f>+Anual!S18</f>
        <v>3996.3919999999998</v>
      </c>
      <c r="F14" s="32">
        <f>+Anual!T18</f>
        <v>4148.1909999999998</v>
      </c>
      <c r="G14" s="32">
        <f>+Anual!V18</f>
        <v>3291.442</v>
      </c>
      <c r="H14" s="32">
        <f>+Anual!I18</f>
        <v>1091.579</v>
      </c>
      <c r="I14" s="32">
        <v>0</v>
      </c>
      <c r="J14" s="32">
        <f>+Anual!K18</f>
        <v>292.85700000000003</v>
      </c>
      <c r="K14" s="32">
        <f>+Anual!O18</f>
        <v>173.97900000000001</v>
      </c>
      <c r="L14" s="32">
        <f>+Anual!P18</f>
        <v>0</v>
      </c>
      <c r="M14" s="32"/>
      <c r="N14" s="32">
        <f>+Anual!Y18</f>
        <v>467.45499999999998</v>
      </c>
      <c r="O14" s="32">
        <f>+Anual!Z18</f>
        <v>26386.97</v>
      </c>
    </row>
    <row r="15" spans="1:15">
      <c r="A15" s="34" t="s">
        <v>25</v>
      </c>
      <c r="B15" s="29"/>
      <c r="C15" s="32">
        <f>+Mensual!R109</f>
        <v>8197.2690000000002</v>
      </c>
      <c r="D15" s="32">
        <f>+Mensual!S109</f>
        <v>6216.3729999999996</v>
      </c>
      <c r="E15" s="32">
        <f>+Mensual!T109</f>
        <v>4943.4369999999999</v>
      </c>
      <c r="F15" s="32">
        <f>+Mensual!U109</f>
        <v>4635.491</v>
      </c>
      <c r="G15" s="32">
        <f>+Mensual!W109</f>
        <v>2930.4029999999998</v>
      </c>
      <c r="H15" s="32">
        <f>+Mensual!J109</f>
        <v>1230.068</v>
      </c>
      <c r="I15" s="32" t="s">
        <v>72</v>
      </c>
      <c r="J15" s="32">
        <f>+Mensual!L109</f>
        <v>317.596</v>
      </c>
      <c r="K15" s="32">
        <f>+Mensual!P109</f>
        <v>167.50200000000001</v>
      </c>
      <c r="L15" s="32">
        <f>+Mensual!Q109</f>
        <v>195.92599999999999</v>
      </c>
      <c r="M15" s="32"/>
      <c r="N15" s="32">
        <f>+Mensual!Z109</f>
        <v>397.54199999999997</v>
      </c>
      <c r="O15" s="32">
        <f>+Mensual!AA109</f>
        <v>29231.607</v>
      </c>
    </row>
    <row r="16" spans="1:15">
      <c r="A16" s="34" t="s">
        <v>26</v>
      </c>
      <c r="B16" s="29"/>
      <c r="C16" s="32">
        <f>+Mensual!R122</f>
        <v>9693.16</v>
      </c>
      <c r="D16" s="32">
        <f>+Mensual!S122</f>
        <v>7640.2820000000002</v>
      </c>
      <c r="E16" s="32">
        <f>+Mensual!T122</f>
        <v>5617.558</v>
      </c>
      <c r="F16" s="32">
        <f>+Mensual!U122</f>
        <v>4709.1540000000005</v>
      </c>
      <c r="G16" s="32">
        <f>+Mensual!W122</f>
        <v>3387.8820000000001</v>
      </c>
      <c r="H16" s="32">
        <f>+Mensual!J122</f>
        <v>1308.191</v>
      </c>
      <c r="I16" s="32" t="s">
        <v>72</v>
      </c>
      <c r="J16" s="32">
        <f>+Mensual!L122</f>
        <v>481.39100000000002</v>
      </c>
      <c r="K16" s="32">
        <f>+Mensual!P122</f>
        <v>232.96799999999999</v>
      </c>
      <c r="L16" s="32">
        <f>+Mensual!Q122</f>
        <v>361.01600000000002</v>
      </c>
      <c r="M16" s="32"/>
      <c r="N16" s="32">
        <f>+Mensual!Z122</f>
        <v>0</v>
      </c>
      <c r="O16" s="32">
        <f>+Mensual!AA122</f>
        <v>33431.601999999999</v>
      </c>
    </row>
    <row r="17" spans="1:15">
      <c r="A17" s="34" t="s">
        <v>27</v>
      </c>
      <c r="B17" s="29"/>
      <c r="C17" s="32">
        <f>+Mensual!R135</f>
        <v>11004.0941</v>
      </c>
      <c r="D17" s="32">
        <f>+Mensual!S135</f>
        <v>9240.3680000000004</v>
      </c>
      <c r="E17" s="32">
        <f>+Mensual!T135</f>
        <v>6566.4722000000002</v>
      </c>
      <c r="F17" s="32">
        <f>+Mensual!U135</f>
        <v>5393.1903000000002</v>
      </c>
      <c r="G17" s="32">
        <f>+Mensual!W135</f>
        <v>3642.6210999999998</v>
      </c>
      <c r="H17" s="32">
        <f>+Mensual!J135</f>
        <v>1339.8521000000001</v>
      </c>
      <c r="I17" s="32">
        <f>+Mensual!AB135</f>
        <v>179.42009999999999</v>
      </c>
      <c r="J17" s="32">
        <f>+Mensual!L135</f>
        <v>852.74360000000001</v>
      </c>
      <c r="K17" s="32">
        <f>+Mensual!P135</f>
        <v>256.53089999999997</v>
      </c>
      <c r="L17" s="32">
        <f>+Mensual!Q135</f>
        <v>755.23680000000002</v>
      </c>
      <c r="M17" s="32"/>
      <c r="N17" s="32">
        <f>+Mensual!Z135</f>
        <v>0</v>
      </c>
      <c r="O17" s="32">
        <f>+Mensual!AA135</f>
        <v>39230.529199999997</v>
      </c>
    </row>
    <row r="18" spans="1:15">
      <c r="A18" s="34">
        <v>2005</v>
      </c>
      <c r="B18" s="29"/>
      <c r="C18" s="32">
        <f>+Mensual!R160</f>
        <v>13261.72571481</v>
      </c>
      <c r="D18" s="32">
        <f>+Mensual!S160</f>
        <v>10481.20052921</v>
      </c>
      <c r="E18" s="32">
        <f>+Mensual!T160</f>
        <v>8509.3394976199997</v>
      </c>
      <c r="F18" s="32">
        <f>+Mensual!U160</f>
        <v>6144.6308405299997</v>
      </c>
      <c r="G18" s="32">
        <f>+Mensual!W160</f>
        <v>4086.19205908</v>
      </c>
      <c r="H18" s="32">
        <f>+Mensual!J160</f>
        <v>0</v>
      </c>
      <c r="I18" s="32">
        <f>+Mensual!AB160</f>
        <v>377.12446260000002</v>
      </c>
      <c r="J18" s="32">
        <f>+Mensual!L160</f>
        <v>1337.73109699</v>
      </c>
      <c r="K18" s="32">
        <f>+Mensual!P160</f>
        <v>370.79067760999999</v>
      </c>
      <c r="L18" s="32">
        <f>+Mensual!Q160</f>
        <v>1257.11567876</v>
      </c>
      <c r="M18" s="32"/>
      <c r="N18" s="32">
        <f>+Mensual!Z160</f>
        <v>0</v>
      </c>
      <c r="O18" s="32">
        <f>+Mensual!AA160</f>
        <v>45825.850557209997</v>
      </c>
    </row>
    <row r="19" spans="1:15">
      <c r="A19" s="34">
        <v>2006</v>
      </c>
      <c r="B19" s="29"/>
      <c r="C19" s="32">
        <f>+Mensual!R173</f>
        <v>14951.717380890001</v>
      </c>
      <c r="D19" s="32">
        <f>+Mensual!S173</f>
        <v>12669.34796782</v>
      </c>
      <c r="E19" s="32">
        <f>+Mensual!T173</f>
        <v>9867.0266095900006</v>
      </c>
      <c r="F19" s="32">
        <f>+Mensual!U173</f>
        <v>6774.7502609200001</v>
      </c>
      <c r="G19" s="32">
        <f>+Mensual!W173</f>
        <v>4511.2693957800002</v>
      </c>
      <c r="H19" s="32">
        <f>+Mensual!J173</f>
        <v>0</v>
      </c>
      <c r="I19" s="32">
        <f>+Mensual!AB173</f>
        <v>850.17808879999995</v>
      </c>
      <c r="J19" s="32">
        <f>+Mensual!L173</f>
        <v>2023.22866247</v>
      </c>
      <c r="K19" s="32">
        <f>+Mensual!P173</f>
        <v>437.20971144999999</v>
      </c>
      <c r="L19" s="32">
        <f>+Mensual!Q173</f>
        <v>2079.6976521199999</v>
      </c>
      <c r="M19" s="32"/>
      <c r="N19" s="32">
        <f>+Mensual!Z173</f>
        <v>0</v>
      </c>
      <c r="O19" s="32">
        <f>+Mensual!AA173</f>
        <v>54164.425729839997</v>
      </c>
    </row>
    <row r="20" spans="1:15">
      <c r="A20" s="34">
        <v>2007</v>
      </c>
      <c r="B20" s="29"/>
      <c r="C20" s="32">
        <f>+Mensual!R186</f>
        <v>17772.63671825</v>
      </c>
      <c r="D20" s="32">
        <f>+Mensual!S186</f>
        <v>14865.84115452</v>
      </c>
      <c r="E20" s="32">
        <f>+Mensual!T186</f>
        <v>11398.968738510001</v>
      </c>
      <c r="F20" s="32">
        <f>+Mensual!U186</f>
        <v>7436.1562592600003</v>
      </c>
      <c r="G20" s="32">
        <f>+Mensual!W186</f>
        <v>5015.3664632399996</v>
      </c>
      <c r="H20" s="32">
        <f>+Mensual!J186</f>
        <v>0</v>
      </c>
      <c r="I20" s="32">
        <f>+Mensual!AB186</f>
        <v>977.80861529000003</v>
      </c>
      <c r="J20" s="32">
        <f>+Mensual!L186</f>
        <v>2848.7737157400002</v>
      </c>
      <c r="K20" s="32">
        <f>+Mensual!P186</f>
        <v>454.29236398</v>
      </c>
      <c r="L20" s="32">
        <f>+Mensual!Q186</f>
        <v>3074.3486453599999</v>
      </c>
      <c r="M20" s="32">
        <f>+Mensual!AC186</f>
        <v>639.89426863999995</v>
      </c>
      <c r="N20" s="32">
        <f>+Mensual!Z186</f>
        <v>0</v>
      </c>
      <c r="O20" s="32">
        <f>+Mensual!AA186</f>
        <v>64484.086942790003</v>
      </c>
    </row>
    <row r="21" spans="1:15">
      <c r="A21" s="34">
        <v>2008</v>
      </c>
      <c r="B21" s="29"/>
      <c r="C21" s="32">
        <f>+Mensual!R199</f>
        <v>19912.996999999999</v>
      </c>
      <c r="D21" s="32">
        <f>+Mensual!S199</f>
        <v>15699.102999999999</v>
      </c>
      <c r="E21" s="32">
        <f>+Mensual!T199</f>
        <v>14157.811</v>
      </c>
      <c r="F21" s="32">
        <f>+Mensual!U199</f>
        <v>7467.7290000000003</v>
      </c>
      <c r="G21" s="32">
        <f>+Mensual!W199</f>
        <v>5129.357</v>
      </c>
      <c r="H21" s="32">
        <f>+Mensual!J199</f>
        <v>0</v>
      </c>
      <c r="I21" s="32">
        <f>+Mensual!AB199</f>
        <v>1084.374</v>
      </c>
      <c r="J21" s="32">
        <f>+Mensual!L199</f>
        <v>3419.6909999999998</v>
      </c>
      <c r="K21" s="32">
        <f>+Mensual!P199</f>
        <v>410.48200000000003</v>
      </c>
      <c r="L21" s="32">
        <f>+Mensual!Q199</f>
        <v>3573.8710000000001</v>
      </c>
      <c r="M21" s="32">
        <f>+Mensual!AC199</f>
        <v>935.65300000000002</v>
      </c>
      <c r="N21" s="32">
        <f>+Mensual!Z199</f>
        <v>0</v>
      </c>
      <c r="O21" s="32">
        <f>+Mensual!AA199</f>
        <v>71791.067999999999</v>
      </c>
    </row>
    <row r="22" spans="1:15">
      <c r="A22" s="34">
        <v>2009</v>
      </c>
      <c r="B22" s="29"/>
      <c r="C22" s="32">
        <f>+Mensual!R212</f>
        <v>23877.928</v>
      </c>
      <c r="D22" s="32">
        <f>+Mensual!S212</f>
        <v>18759.75</v>
      </c>
      <c r="E22" s="32">
        <f>+Mensual!T212</f>
        <v>16271.67</v>
      </c>
      <c r="F22" s="32">
        <f>+Mensual!U212</f>
        <v>8064.9290000000001</v>
      </c>
      <c r="G22" s="32">
        <f>+Mensual!W212</f>
        <v>5069.1859999999997</v>
      </c>
      <c r="H22" s="32">
        <f>+Mensual!J212</f>
        <v>0</v>
      </c>
      <c r="I22" s="32">
        <f>+Mensual!AB212</f>
        <v>0</v>
      </c>
      <c r="J22" s="32">
        <f>+Mensual!L212</f>
        <v>3341.194</v>
      </c>
      <c r="K22" s="32">
        <f>+Mensual!P212</f>
        <v>387.09100000000001</v>
      </c>
      <c r="L22" s="32">
        <f>+Mensual!Q212</f>
        <v>3245.6770000000001</v>
      </c>
      <c r="M22" s="32">
        <f>+Mensual!AC212</f>
        <v>736.48800000000006</v>
      </c>
      <c r="N22" s="32">
        <f>+Mensual!Z212</f>
        <v>0</v>
      </c>
      <c r="O22" s="32">
        <f>+Mensual!AA212</f>
        <v>79753.913</v>
      </c>
    </row>
    <row r="23" spans="1:15" ht="9" customHeight="1">
      <c r="A23" s="35"/>
      <c r="B23" s="35"/>
      <c r="C23" s="35"/>
      <c r="D23" s="36"/>
      <c r="E23" s="36"/>
      <c r="F23" s="36"/>
      <c r="G23" s="37"/>
      <c r="H23" s="36"/>
      <c r="I23" s="36"/>
      <c r="J23" s="36"/>
      <c r="K23" s="36"/>
      <c r="L23" s="36"/>
      <c r="M23" s="36"/>
      <c r="N23" s="36"/>
      <c r="O23" s="36"/>
    </row>
    <row r="24" spans="1:15">
      <c r="A24" s="39" t="s">
        <v>78</v>
      </c>
      <c r="B24" s="39" t="s">
        <v>85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>
      <c r="A25" s="40" t="s">
        <v>79</v>
      </c>
      <c r="B25" s="40" t="s">
        <v>82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>
      <c r="A26" s="40" t="s">
        <v>80</v>
      </c>
      <c r="B26" s="40" t="s">
        <v>83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>
      <c r="A27" s="41" t="s">
        <v>81</v>
      </c>
      <c r="B27" s="41" t="s">
        <v>84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</sheetData>
  <mergeCells count="15">
    <mergeCell ref="H4:H5"/>
    <mergeCell ref="I4:I5"/>
    <mergeCell ref="J4:J5"/>
    <mergeCell ref="A4:B5"/>
    <mergeCell ref="C4:C5"/>
    <mergeCell ref="D4:D5"/>
    <mergeCell ref="E4:E5"/>
    <mergeCell ref="F4:F5"/>
    <mergeCell ref="G4:G5"/>
    <mergeCell ref="O4:O5"/>
    <mergeCell ref="N2:O2"/>
    <mergeCell ref="K4:K5"/>
    <mergeCell ref="L4:L5"/>
    <mergeCell ref="M4:M5"/>
    <mergeCell ref="N4:N5"/>
  </mergeCells>
  <phoneticPr fontId="14" type="noConversion"/>
  <printOptions horizontalCentered="1" verticalCentered="1"/>
  <pageMargins left="0.78740157480314965" right="0.78740157480314965" top="0.78740157480314965" bottom="0.78740157480314965" header="0" footer="0"/>
  <pageSetup paperSize="127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83"/>
  <sheetViews>
    <sheetView zoomScale="80" zoomScaleNormal="80" zoomScaleSheetLayoutView="100" workbookViewId="0"/>
  </sheetViews>
  <sheetFormatPr baseColWidth="10" defaultRowHeight="10.5"/>
  <cols>
    <col min="1" max="1" width="3.77734375" style="66" customWidth="1"/>
    <col min="2" max="2" width="14.109375" style="60" customWidth="1"/>
    <col min="3" max="3" width="39.44140625" style="60" customWidth="1"/>
    <col min="4" max="8" width="11.33203125" style="60" customWidth="1"/>
    <col min="9" max="9" width="10.109375" style="60" customWidth="1"/>
    <col min="10" max="10" width="9.21875" style="60" customWidth="1"/>
    <col min="11" max="11" width="10.77734375" style="60" customWidth="1"/>
    <col min="12" max="12" width="10.33203125" style="60" customWidth="1"/>
    <col min="13" max="18" width="10.109375" style="60" customWidth="1"/>
    <col min="19" max="20" width="10.109375" style="66" customWidth="1"/>
    <col min="21" max="21" width="12.21875" style="66" customWidth="1"/>
    <col min="22" max="23" width="11.5546875" style="66" customWidth="1"/>
    <col min="24" max="16384" width="11.5546875" style="66"/>
  </cols>
  <sheetData>
    <row r="1" spans="2:59" ht="18" customHeight="1">
      <c r="B1" s="88" t="s">
        <v>349</v>
      </c>
      <c r="C1" s="46"/>
      <c r="D1" s="46"/>
      <c r="E1" s="46"/>
      <c r="F1" s="46"/>
      <c r="G1" s="46"/>
      <c r="H1" s="46"/>
      <c r="I1" s="46"/>
    </row>
    <row r="2" spans="2:59" ht="18" customHeight="1">
      <c r="B2" s="136" t="s">
        <v>313</v>
      </c>
      <c r="C2" s="47"/>
      <c r="D2" s="47"/>
      <c r="E2" s="47"/>
      <c r="F2" s="47"/>
      <c r="G2" s="47"/>
      <c r="H2" s="47"/>
      <c r="I2" s="47"/>
    </row>
    <row r="3" spans="2:59" ht="18" customHeight="1">
      <c r="B3" s="286" t="s">
        <v>350</v>
      </c>
      <c r="C3" s="286"/>
      <c r="D3" s="143"/>
      <c r="E3" s="143"/>
      <c r="F3" s="143"/>
      <c r="G3" s="143"/>
      <c r="H3" s="143"/>
      <c r="I3" s="67"/>
    </row>
    <row r="4" spans="2:59" ht="18" customHeight="1" thickBo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0"/>
    </row>
    <row r="5" spans="2:59" s="68" customFormat="1" ht="30" customHeight="1" thickBot="1">
      <c r="B5" s="132" t="s">
        <v>326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59" ht="15.95" customHeight="1"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9"/>
      <c r="U6" s="69"/>
    </row>
    <row r="7" spans="2:59" s="68" customFormat="1" ht="15.95" customHeight="1">
      <c r="B7" s="139" t="s">
        <v>206</v>
      </c>
      <c r="C7" s="139"/>
      <c r="D7" s="119">
        <v>5557.1</v>
      </c>
      <c r="E7" s="119">
        <v>5206.0799857700003</v>
      </c>
      <c r="F7" s="119">
        <v>7201.9431999999997</v>
      </c>
      <c r="G7" s="119">
        <v>10322.50847232</v>
      </c>
      <c r="H7" s="119">
        <v>14287.11233919</v>
      </c>
      <c r="I7" s="119">
        <v>12889.094767549999</v>
      </c>
      <c r="J7" s="119">
        <v>9935.1320868000003</v>
      </c>
      <c r="K7" s="119">
        <v>11327.06508807</v>
      </c>
      <c r="L7" s="119">
        <v>14724.636065500001</v>
      </c>
      <c r="M7" s="119">
        <v>18776.298299999999</v>
      </c>
      <c r="N7" s="119">
        <v>24415.515280110001</v>
      </c>
      <c r="O7" s="119">
        <v>31941.771799900001</v>
      </c>
      <c r="P7" s="119">
        <v>42026.333033620002</v>
      </c>
      <c r="Q7" s="119">
        <v>47198.665636520003</v>
      </c>
      <c r="R7" s="119">
        <v>44241.663756549999</v>
      </c>
      <c r="S7" s="119">
        <v>45289.076248218502</v>
      </c>
      <c r="T7" s="119">
        <v>53852.397669010592</v>
      </c>
      <c r="U7" s="119">
        <v>69457.165072941905</v>
      </c>
      <c r="V7" s="119">
        <v>84281.793489915886</v>
      </c>
      <c r="W7" s="119">
        <v>100712.05753997179</v>
      </c>
      <c r="X7" s="119">
        <v>123839.2388272862</v>
      </c>
      <c r="Y7" s="119">
        <v>146721.5932308406</v>
      </c>
      <c r="Z7" s="178">
        <v>167150.29532800478</v>
      </c>
      <c r="AA7" s="178">
        <v>152240.19984060241</v>
      </c>
      <c r="AB7" s="178">
        <v>132386.01854575687</v>
      </c>
      <c r="AC7" s="178">
        <v>127644.84021940114</v>
      </c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</row>
    <row r="8" spans="2:59" s="68" customFormat="1" ht="15.95" customHeight="1">
      <c r="B8" s="134" t="s">
        <v>207</v>
      </c>
      <c r="C8" s="140"/>
      <c r="D8" s="121">
        <v>3941.7</v>
      </c>
      <c r="E8" s="121">
        <v>4562.6964753299999</v>
      </c>
      <c r="F8" s="121">
        <v>6638.1887613916297</v>
      </c>
      <c r="G8" s="121">
        <v>9655.7397547300006</v>
      </c>
      <c r="H8" s="121">
        <v>13454.011536350001</v>
      </c>
      <c r="I8" s="121">
        <v>11564.987617770001</v>
      </c>
      <c r="J8" s="121">
        <v>8989.9084165299992</v>
      </c>
      <c r="K8" s="121">
        <v>9854.7879433899998</v>
      </c>
      <c r="L8" s="121">
        <v>12808.32416258</v>
      </c>
      <c r="M8" s="121">
        <v>16975.831900000001</v>
      </c>
      <c r="N8" s="121">
        <v>22620.191356800002</v>
      </c>
      <c r="O8" s="121">
        <v>29918.230002730001</v>
      </c>
      <c r="P8" s="121">
        <v>39811.094417599998</v>
      </c>
      <c r="Q8" s="121">
        <v>44019.751844940001</v>
      </c>
      <c r="R8" s="121">
        <v>39412.303243319999</v>
      </c>
      <c r="S8" s="121">
        <v>41661.852903204104</v>
      </c>
      <c r="T8" s="121">
        <v>50679.3646545952</v>
      </c>
      <c r="U8" s="121">
        <v>66621.030035620905</v>
      </c>
      <c r="V8" s="121">
        <v>82036.258492752793</v>
      </c>
      <c r="W8" s="121">
        <v>98020.769921302199</v>
      </c>
      <c r="X8" s="121">
        <v>121034.20607015019</v>
      </c>
      <c r="Y8" s="121">
        <v>143240.43090835409</v>
      </c>
      <c r="Z8" s="121">
        <v>162473.4263598152</v>
      </c>
      <c r="AA8" s="121">
        <v>139232.5782397273</v>
      </c>
      <c r="AB8" s="121">
        <v>115739.25371485099</v>
      </c>
      <c r="AC8" s="121">
        <v>105797.41878802204</v>
      </c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</row>
    <row r="9" spans="2:59" s="68" customFormat="1" ht="15.95" customHeight="1">
      <c r="B9" s="134" t="s">
        <v>208</v>
      </c>
      <c r="C9" s="140"/>
      <c r="D9" s="121">
        <v>149.6</v>
      </c>
      <c r="E9" s="121">
        <v>115.21006206</v>
      </c>
      <c r="F9" s="121">
        <v>145.39027961250301</v>
      </c>
      <c r="G9" s="121">
        <v>197.38842398</v>
      </c>
      <c r="H9" s="121">
        <v>284.69502496000001</v>
      </c>
      <c r="I9" s="121">
        <v>369.69179907</v>
      </c>
      <c r="J9" s="121">
        <v>195.44879288000001</v>
      </c>
      <c r="K9" s="121">
        <v>135.56877807000001</v>
      </c>
      <c r="L9" s="121">
        <v>200.56041440999999</v>
      </c>
      <c r="M9" s="121">
        <v>111.97629999999999</v>
      </c>
      <c r="N9" s="121">
        <v>189.02575017999999</v>
      </c>
      <c r="O9" s="121">
        <v>438.00323655</v>
      </c>
      <c r="P9" s="121">
        <v>307.72912534</v>
      </c>
      <c r="Q9" s="121">
        <v>582.16664786000001</v>
      </c>
      <c r="R9" s="121">
        <v>469.07330561999999</v>
      </c>
      <c r="S9" s="121">
        <v>45.2661489897</v>
      </c>
      <c r="T9" s="121">
        <v>31.365480004299997</v>
      </c>
      <c r="U9" s="121">
        <v>74.544186477899999</v>
      </c>
      <c r="V9" s="121">
        <v>210.87543019189999</v>
      </c>
      <c r="W9" s="121">
        <v>156.20842584810001</v>
      </c>
      <c r="X9" s="121">
        <v>87.223164688500006</v>
      </c>
      <c r="Y9" s="121">
        <v>284.97215226579999</v>
      </c>
      <c r="Z9" s="121">
        <v>264.46044447190002</v>
      </c>
      <c r="AA9" s="121">
        <v>3742.9263148841001</v>
      </c>
      <c r="AB9" s="121">
        <v>969.87459721209996</v>
      </c>
      <c r="AC9" s="121">
        <v>1703.3842917679001</v>
      </c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</row>
    <row r="10" spans="2:59" s="68" customFormat="1" ht="15.95" customHeight="1">
      <c r="B10" s="134" t="s">
        <v>209</v>
      </c>
      <c r="C10" s="140"/>
      <c r="D10" s="121">
        <v>617.79999999999995</v>
      </c>
      <c r="E10" s="121">
        <v>316.90813004</v>
      </c>
      <c r="F10" s="121">
        <v>214.74209760586501</v>
      </c>
      <c r="G10" s="121">
        <v>216.77609813999999</v>
      </c>
      <c r="H10" s="121">
        <v>189.47369008999999</v>
      </c>
      <c r="I10" s="121">
        <v>151.34988698999999</v>
      </c>
      <c r="J10" s="121">
        <v>422.15180863</v>
      </c>
      <c r="K10" s="121">
        <v>961.75022645000001</v>
      </c>
      <c r="L10" s="121">
        <v>1326.9365503399999</v>
      </c>
      <c r="M10" s="121">
        <v>1290.9348</v>
      </c>
      <c r="N10" s="121">
        <v>1106.6789584000001</v>
      </c>
      <c r="O10" s="121">
        <v>943.43590299000005</v>
      </c>
      <c r="P10" s="121">
        <v>881.92426063000005</v>
      </c>
      <c r="Q10" s="121">
        <v>1196.87573761</v>
      </c>
      <c r="R10" s="121">
        <v>2918.4497771400002</v>
      </c>
      <c r="S10" s="121">
        <v>2242.8212753284997</v>
      </c>
      <c r="T10" s="121">
        <v>1949.3147155881998</v>
      </c>
      <c r="U10" s="121">
        <v>1571.7472623178001</v>
      </c>
      <c r="V10" s="121">
        <v>1267.6119100306</v>
      </c>
      <c r="W10" s="121">
        <v>1527.0093408687001</v>
      </c>
      <c r="X10" s="121">
        <v>1606.9106585212</v>
      </c>
      <c r="Y10" s="121">
        <v>1925.4842095187</v>
      </c>
      <c r="Z10" s="121">
        <v>2649.4631885895001</v>
      </c>
      <c r="AA10" s="121">
        <v>5332.1493391264003</v>
      </c>
      <c r="AB10" s="121">
        <v>10591.5923694671</v>
      </c>
      <c r="AC10" s="121">
        <v>14985.320054084696</v>
      </c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</row>
    <row r="11" spans="2:59" s="68" customFormat="1" ht="15.95" customHeight="1">
      <c r="B11" s="134" t="s">
        <v>210</v>
      </c>
      <c r="C11" s="140"/>
      <c r="D11" s="121">
        <v>598</v>
      </c>
      <c r="E11" s="121">
        <v>166.72514025999999</v>
      </c>
      <c r="F11" s="121">
        <v>110.46341717</v>
      </c>
      <c r="G11" s="121">
        <v>203.59264930000001</v>
      </c>
      <c r="H11" s="121">
        <v>241.96229980000001</v>
      </c>
      <c r="I11" s="121">
        <v>634.14675566999995</v>
      </c>
      <c r="J11" s="121">
        <v>222.46936310000001</v>
      </c>
      <c r="K11" s="121">
        <v>232.17085958999999</v>
      </c>
      <c r="L11" s="121">
        <v>206.30736594000001</v>
      </c>
      <c r="M11" s="121">
        <v>262.2921</v>
      </c>
      <c r="N11" s="121">
        <v>312.82124958999998</v>
      </c>
      <c r="O11" s="121">
        <v>365.99665758999998</v>
      </c>
      <c r="P11" s="121">
        <v>637.02048425999999</v>
      </c>
      <c r="Q11" s="121">
        <v>936.49403531999997</v>
      </c>
      <c r="R11" s="121">
        <v>1098.7646036900001</v>
      </c>
      <c r="S11" s="121">
        <v>957.01279620189996</v>
      </c>
      <c r="T11" s="121">
        <v>290.3883181722</v>
      </c>
      <c r="U11" s="121">
        <v>372.510894506</v>
      </c>
      <c r="V11" s="121">
        <v>471.75251858370001</v>
      </c>
      <c r="W11" s="121">
        <v>605.6718564926</v>
      </c>
      <c r="X11" s="121">
        <v>659.26114582729997</v>
      </c>
      <c r="Y11" s="121">
        <v>865.46057167200001</v>
      </c>
      <c r="Z11" s="121">
        <v>1354.7396703296999</v>
      </c>
      <c r="AA11" s="121">
        <v>2863.955767253</v>
      </c>
      <c r="AB11" s="121">
        <v>3427.3144420112999</v>
      </c>
      <c r="AC11" s="121">
        <v>2655.3423747765</v>
      </c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</row>
    <row r="12" spans="2:59" s="68" customFormat="1" ht="15.95" customHeight="1">
      <c r="B12" s="134" t="s">
        <v>211</v>
      </c>
      <c r="C12" s="140"/>
      <c r="D12" s="121">
        <v>250</v>
      </c>
      <c r="E12" s="121">
        <v>44.540178079999997</v>
      </c>
      <c r="F12" s="121">
        <v>37.964403769999997</v>
      </c>
      <c r="G12" s="121">
        <v>49.011546170000003</v>
      </c>
      <c r="H12" s="121">
        <v>116.96978799</v>
      </c>
      <c r="I12" s="121">
        <v>168.91870804999999</v>
      </c>
      <c r="J12" s="121">
        <v>105.15370566</v>
      </c>
      <c r="K12" s="121">
        <v>142.78728057000001</v>
      </c>
      <c r="L12" s="121">
        <v>182.50757222999999</v>
      </c>
      <c r="M12" s="121">
        <v>135.26320000000001</v>
      </c>
      <c r="N12" s="121">
        <v>186.79796514</v>
      </c>
      <c r="O12" s="121">
        <v>276.10600004000003</v>
      </c>
      <c r="P12" s="121">
        <v>388.56474579000002</v>
      </c>
      <c r="Q12" s="121">
        <v>463.37737078999999</v>
      </c>
      <c r="R12" s="121">
        <v>343.07282678000001</v>
      </c>
      <c r="S12" s="121">
        <v>382.12312449429999</v>
      </c>
      <c r="T12" s="121">
        <v>901.96450065069996</v>
      </c>
      <c r="U12" s="121">
        <v>817.33269401929999</v>
      </c>
      <c r="V12" s="121">
        <v>295.2951383569</v>
      </c>
      <c r="W12" s="121">
        <v>402.39799546020004</v>
      </c>
      <c r="X12" s="121">
        <v>451.63778809899998</v>
      </c>
      <c r="Y12" s="121">
        <v>405.24538902999996</v>
      </c>
      <c r="Z12" s="121">
        <v>408.20566479849998</v>
      </c>
      <c r="AA12" s="121">
        <v>1068.5901796116</v>
      </c>
      <c r="AB12" s="121">
        <v>1657.9834222154002</v>
      </c>
      <c r="AC12" s="121">
        <v>2503.3747107499998</v>
      </c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</row>
    <row r="13" spans="2:59" s="68" customFormat="1" ht="15.95" customHeight="1">
      <c r="B13" s="141" t="s">
        <v>139</v>
      </c>
      <c r="C13" s="141"/>
      <c r="D13" s="121"/>
      <c r="E13" s="121"/>
      <c r="F13" s="121"/>
      <c r="G13" s="121"/>
      <c r="H13" s="121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178"/>
      <c r="AA13" s="178"/>
      <c r="AB13" s="178"/>
      <c r="AC13" s="178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</row>
    <row r="14" spans="2:59" s="68" customFormat="1" ht="15.95" customHeight="1">
      <c r="B14" s="139" t="s">
        <v>212</v>
      </c>
      <c r="C14" s="139"/>
      <c r="D14" s="119">
        <v>5557.1</v>
      </c>
      <c r="E14" s="119">
        <v>5206.0799857700003</v>
      </c>
      <c r="F14" s="119">
        <v>7201.9431999999997</v>
      </c>
      <c r="G14" s="119">
        <v>10322.50847232</v>
      </c>
      <c r="H14" s="119">
        <v>14287.11233919</v>
      </c>
      <c r="I14" s="53">
        <v>12889.094767549999</v>
      </c>
      <c r="J14" s="53">
        <v>9935.1320868000003</v>
      </c>
      <c r="K14" s="53">
        <v>11327.06508807</v>
      </c>
      <c r="L14" s="53">
        <v>14724.636065500001</v>
      </c>
      <c r="M14" s="53">
        <v>18776.298299999999</v>
      </c>
      <c r="N14" s="53">
        <v>24415.515280110001</v>
      </c>
      <c r="O14" s="53">
        <v>31941.771799900001</v>
      </c>
      <c r="P14" s="119">
        <v>42026.333033620002</v>
      </c>
      <c r="Q14" s="119">
        <v>47198.665636520003</v>
      </c>
      <c r="R14" s="119">
        <v>44241.663756549999</v>
      </c>
      <c r="S14" s="119">
        <v>45289.076248218502</v>
      </c>
      <c r="T14" s="119">
        <v>53852.397669010599</v>
      </c>
      <c r="U14" s="119">
        <v>69457.165072941905</v>
      </c>
      <c r="V14" s="119">
        <v>84281.793489915901</v>
      </c>
      <c r="W14" s="119">
        <v>100712.05753997181</v>
      </c>
      <c r="X14" s="119">
        <v>123839.2388272862</v>
      </c>
      <c r="Y14" s="119">
        <v>146721.59323084058</v>
      </c>
      <c r="Z14" s="178">
        <v>167150.29532800481</v>
      </c>
      <c r="AA14" s="178">
        <v>152240.19984060241</v>
      </c>
      <c r="AB14" s="178">
        <v>132386.0176335389</v>
      </c>
      <c r="AC14" s="178">
        <v>127644.8402192871</v>
      </c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</row>
    <row r="15" spans="2:59" s="73" customFormat="1" ht="15.95" customHeight="1">
      <c r="B15" s="134" t="s">
        <v>213</v>
      </c>
      <c r="C15" s="140"/>
      <c r="D15" s="121" t="s">
        <v>72</v>
      </c>
      <c r="E15" s="121">
        <v>2195.1642517202399</v>
      </c>
      <c r="F15" s="121">
        <v>1961.65735087496</v>
      </c>
      <c r="G15" s="121">
        <v>1962.5117808333</v>
      </c>
      <c r="H15" s="121">
        <v>2455.5811826393701</v>
      </c>
      <c r="I15" s="121">
        <v>2632.5943404022401</v>
      </c>
      <c r="J15" s="121">
        <v>1809.7327971300001</v>
      </c>
      <c r="K15" s="121">
        <v>1986.38729759841</v>
      </c>
      <c r="L15" s="121">
        <v>2446.0798780800001</v>
      </c>
      <c r="M15" s="121">
        <v>3030.4378999999999</v>
      </c>
      <c r="N15" s="121">
        <v>3757.4059563199999</v>
      </c>
      <c r="O15" s="121">
        <v>5190.4057606400002</v>
      </c>
      <c r="P15" s="121">
        <v>7134.6279787000003</v>
      </c>
      <c r="Q15" s="121">
        <v>7341.1932472899998</v>
      </c>
      <c r="R15" s="121">
        <v>5712.4227477200002</v>
      </c>
      <c r="S15" s="121">
        <v>4689.8861991200001</v>
      </c>
      <c r="T15" s="121">
        <v>4938.8203072700007</v>
      </c>
      <c r="U15" s="121">
        <v>5791.8821149799996</v>
      </c>
      <c r="V15" s="121">
        <v>7428.2179708399999</v>
      </c>
      <c r="W15" s="121">
        <v>9288.02883535</v>
      </c>
      <c r="X15" s="121">
        <v>11323.079212659999</v>
      </c>
      <c r="Y15" s="121">
        <v>16343.849168359999</v>
      </c>
      <c r="Z15" s="121">
        <v>19454.812639920001</v>
      </c>
      <c r="AA15" s="121">
        <v>17886.32208659</v>
      </c>
      <c r="AB15" s="121">
        <v>14484.766756209998</v>
      </c>
      <c r="AC15" s="121">
        <v>12509.616752939999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</row>
    <row r="16" spans="2:59" s="73" customFormat="1" ht="15.95" customHeight="1">
      <c r="B16" s="137" t="s">
        <v>214</v>
      </c>
      <c r="C16" s="131"/>
      <c r="D16" s="121" t="s">
        <v>72</v>
      </c>
      <c r="E16" s="121">
        <v>3010.91573404976</v>
      </c>
      <c r="F16" s="121">
        <v>5185.0916086750403</v>
      </c>
      <c r="G16" s="121">
        <v>8359.9966914867</v>
      </c>
      <c r="H16" s="121">
        <v>11831.5311565506</v>
      </c>
      <c r="I16" s="121">
        <v>10256.500427147799</v>
      </c>
      <c r="J16" s="121">
        <v>8125.3911903673797</v>
      </c>
      <c r="K16" s="121">
        <v>9340.6777904715891</v>
      </c>
      <c r="L16" s="121">
        <v>12278.556187419999</v>
      </c>
      <c r="M16" s="121">
        <v>15745.8606</v>
      </c>
      <c r="N16" s="121">
        <v>20658.109323789999</v>
      </c>
      <c r="O16" s="121">
        <v>26751.36603926</v>
      </c>
      <c r="P16" s="121">
        <v>34891.705054919999</v>
      </c>
      <c r="Q16" s="121">
        <v>39857.472389087001</v>
      </c>
      <c r="R16" s="121">
        <v>38529.241008737299</v>
      </c>
      <c r="S16" s="121">
        <v>40599.190049098499</v>
      </c>
      <c r="T16" s="121">
        <v>48913.577361740601</v>
      </c>
      <c r="U16" s="121">
        <v>63665.282957961899</v>
      </c>
      <c r="V16" s="121">
        <v>76853.575519075894</v>
      </c>
      <c r="W16" s="121">
        <v>91424.0287046218</v>
      </c>
      <c r="X16" s="121">
        <v>112516.1596146262</v>
      </c>
      <c r="Y16" s="121">
        <v>130377.74406248059</v>
      </c>
      <c r="Z16" s="121">
        <v>147695.4826880848</v>
      </c>
      <c r="AA16" s="121">
        <v>134353.87775401241</v>
      </c>
      <c r="AB16" s="121">
        <v>117901.25087732889</v>
      </c>
      <c r="AC16" s="121">
        <v>115135.2234663471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</row>
    <row r="17" spans="2:59" s="73" customFormat="1" ht="9" customHeight="1" thickBot="1">
      <c r="B17" s="76"/>
      <c r="C17" s="77"/>
      <c r="D17" s="77"/>
      <c r="E17" s="77"/>
      <c r="F17" s="77"/>
      <c r="G17" s="77"/>
      <c r="H17" s="77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127"/>
      <c r="AA17" s="127"/>
      <c r="AB17" s="127"/>
      <c r="AC17" s="127"/>
      <c r="AD17" s="74"/>
      <c r="AE17" s="70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</row>
    <row r="18" spans="2:59" ht="18" customHeight="1">
      <c r="B18" s="175" t="s">
        <v>351</v>
      </c>
      <c r="C18" s="175" t="s">
        <v>352</v>
      </c>
      <c r="D18" s="80"/>
      <c r="E18" s="80"/>
      <c r="F18" s="80"/>
      <c r="G18" s="80"/>
      <c r="H18" s="80"/>
      <c r="I18" s="81"/>
      <c r="J18" s="55"/>
      <c r="K18" s="55"/>
      <c r="L18" s="55"/>
      <c r="M18" s="55"/>
      <c r="N18" s="55"/>
      <c r="O18" s="55"/>
      <c r="P18" s="55"/>
      <c r="Q18" s="55"/>
      <c r="R18" s="55"/>
      <c r="S18" s="54"/>
      <c r="T18" s="54"/>
      <c r="U18" s="54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</row>
    <row r="19" spans="2:59" ht="18" customHeight="1">
      <c r="B19" s="158" t="s">
        <v>185</v>
      </c>
      <c r="C19" s="158" t="s">
        <v>450</v>
      </c>
      <c r="D19" s="48"/>
      <c r="E19" s="48"/>
      <c r="F19" s="48"/>
      <c r="G19" s="48"/>
      <c r="H19" s="48"/>
      <c r="I19" s="81"/>
      <c r="J19" s="55"/>
      <c r="K19" s="55"/>
      <c r="L19" s="55"/>
      <c r="M19" s="55"/>
      <c r="N19" s="55"/>
      <c r="O19" s="55"/>
      <c r="P19" s="55"/>
      <c r="Q19" s="55"/>
      <c r="R19" s="55"/>
      <c r="S19" s="54"/>
      <c r="T19" s="54"/>
      <c r="U19" s="54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</row>
    <row r="20" spans="2:59" ht="18" customHeight="1"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</row>
    <row r="21" spans="2:59" ht="18" customHeight="1">
      <c r="C21" s="72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</row>
    <row r="22" spans="2:59" ht="18" customHeight="1"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</row>
    <row r="23" spans="2:59"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</row>
    <row r="24" spans="2:59"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</row>
    <row r="25" spans="2:59"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</row>
    <row r="26" spans="2:59"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</row>
    <row r="27" spans="2:59"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</row>
    <row r="28" spans="2:59"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</row>
    <row r="29" spans="2:59"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</row>
    <row r="30" spans="2:59"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</row>
    <row r="31" spans="2:59"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</row>
    <row r="32" spans="2:59"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</row>
    <row r="33" spans="9:59"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</row>
    <row r="34" spans="9:59"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9:59"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pans="9:59"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</row>
    <row r="37" spans="9:59"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</row>
    <row r="38" spans="9:59"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</row>
    <row r="39" spans="9:59"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</row>
    <row r="40" spans="9:59"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</row>
    <row r="41" spans="9:59"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</row>
    <row r="42" spans="9:59"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</row>
    <row r="43" spans="9:59"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</row>
    <row r="44" spans="9:59"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</row>
    <row r="45" spans="9:59"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</row>
    <row r="46" spans="9:59"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</row>
    <row r="47" spans="9:59"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</row>
    <row r="48" spans="9:59"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</row>
    <row r="49" spans="9:59"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</row>
    <row r="50" spans="9:59"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</row>
    <row r="51" spans="9:59"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</row>
    <row r="52" spans="9:59"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</row>
    <row r="53" spans="9:59"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</row>
    <row r="54" spans="9:59"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</row>
    <row r="55" spans="9:59"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</row>
    <row r="56" spans="9:59"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</row>
    <row r="57" spans="9:59"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</row>
    <row r="58" spans="9:59"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</row>
    <row r="59" spans="9:59"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</row>
    <row r="60" spans="9:59"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</row>
    <row r="61" spans="9:59"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</row>
    <row r="62" spans="9:59"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</row>
    <row r="63" spans="9:59"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</row>
    <row r="64" spans="9:59"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</row>
    <row r="65" spans="9:41"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</row>
    <row r="66" spans="9:41"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</row>
    <row r="67" spans="9:41"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</row>
    <row r="68" spans="9:41"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</row>
    <row r="69" spans="9:41"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</row>
    <row r="70" spans="9:41"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</row>
    <row r="71" spans="9:41"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</row>
    <row r="72" spans="9:41"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</row>
    <row r="73" spans="9:41"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</row>
    <row r="74" spans="9:41"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</row>
    <row r="75" spans="9:41"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</row>
    <row r="76" spans="9:41"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</row>
    <row r="77" spans="9:41"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</row>
    <row r="78" spans="9:41"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</row>
    <row r="79" spans="9:41"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</row>
    <row r="80" spans="9:41"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</row>
    <row r="81" spans="9:41"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</row>
    <row r="82" spans="9:41"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</row>
    <row r="83" spans="9:41"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</row>
  </sheetData>
  <mergeCells count="1">
    <mergeCell ref="B3:C3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BH83"/>
  <sheetViews>
    <sheetView zoomScale="80" zoomScaleNormal="80" zoomScaleSheetLayoutView="100" workbookViewId="0"/>
  </sheetViews>
  <sheetFormatPr baseColWidth="10" defaultRowHeight="12.75"/>
  <cols>
    <col min="1" max="1" width="3.109375" style="91" customWidth="1"/>
    <col min="2" max="2" width="14" style="90" customWidth="1"/>
    <col min="3" max="3" width="65.77734375" style="90" customWidth="1"/>
    <col min="4" max="4" width="11.33203125" style="90" customWidth="1"/>
    <col min="5" max="5" width="12" style="90" customWidth="1"/>
    <col min="6" max="6" width="11.109375" style="90" customWidth="1"/>
    <col min="7" max="7" width="11.88671875" style="90" customWidth="1"/>
    <col min="8" max="8" width="11.109375" style="90" customWidth="1"/>
    <col min="9" max="9" width="9.5546875" style="90" customWidth="1"/>
    <col min="10" max="10" width="9" style="90" customWidth="1"/>
    <col min="11" max="12" width="10.109375" style="90" customWidth="1"/>
    <col min="13" max="13" width="11.77734375" style="90" customWidth="1"/>
    <col min="14" max="14" width="10.109375" style="90" customWidth="1"/>
    <col min="15" max="15" width="9.77734375" style="90" customWidth="1"/>
    <col min="16" max="16" width="9.5546875" style="90" customWidth="1"/>
    <col min="17" max="17" width="9.33203125" style="90" customWidth="1"/>
    <col min="18" max="18" width="10.44140625" style="90" customWidth="1"/>
    <col min="19" max="20" width="10.44140625" style="91" customWidth="1"/>
    <col min="21" max="23" width="11.5546875" style="91" customWidth="1"/>
    <col min="24" max="16384" width="11.5546875" style="91"/>
  </cols>
  <sheetData>
    <row r="1" spans="2:60" ht="18" customHeight="1">
      <c r="B1" s="88" t="s">
        <v>354</v>
      </c>
      <c r="C1" s="89"/>
      <c r="D1" s="89"/>
      <c r="E1" s="89"/>
      <c r="F1" s="89"/>
      <c r="G1" s="89"/>
      <c r="H1" s="89"/>
      <c r="I1" s="89"/>
    </row>
    <row r="2" spans="2:60" ht="18" customHeight="1">
      <c r="B2" s="136" t="s">
        <v>226</v>
      </c>
      <c r="C2" s="92"/>
      <c r="D2" s="92"/>
      <c r="E2" s="92"/>
      <c r="F2" s="92"/>
      <c r="G2" s="92"/>
      <c r="H2" s="92"/>
      <c r="I2" s="92"/>
    </row>
    <row r="3" spans="2:60" ht="18" customHeight="1">
      <c r="B3" s="286" t="s">
        <v>353</v>
      </c>
      <c r="C3" s="286"/>
      <c r="D3" s="143"/>
      <c r="E3" s="143"/>
      <c r="F3" s="143"/>
      <c r="G3" s="143"/>
      <c r="H3" s="143"/>
      <c r="I3" s="143"/>
    </row>
    <row r="4" spans="2:60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60" s="95" customFormat="1" ht="30" customHeight="1" thickBot="1">
      <c r="B5" s="94" t="s">
        <v>355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60" ht="15.95" customHeight="1"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77"/>
      <c r="U6" s="177"/>
    </row>
    <row r="7" spans="2:60" s="95" customFormat="1" ht="15.95" customHeight="1">
      <c r="B7" s="288" t="s">
        <v>215</v>
      </c>
      <c r="C7" s="288"/>
      <c r="D7" s="176">
        <v>572.19436726000004</v>
      </c>
      <c r="E7" s="119">
        <v>1208.1658602800001</v>
      </c>
      <c r="F7" s="119">
        <v>2696.19561492</v>
      </c>
      <c r="G7" s="119">
        <v>2374.2525660299998</v>
      </c>
      <c r="H7" s="119">
        <v>3420.8199999999997</v>
      </c>
      <c r="I7" s="119">
        <v>4799.9000000000005</v>
      </c>
      <c r="J7" s="119">
        <v>9131.56</v>
      </c>
      <c r="K7" s="119">
        <v>11384.281000000001</v>
      </c>
      <c r="L7" s="119">
        <v>10749.522999999999</v>
      </c>
      <c r="M7" s="119">
        <v>11301.384400000001</v>
      </c>
      <c r="N7" s="119">
        <v>11669.410426000002</v>
      </c>
      <c r="O7" s="119">
        <v>9422.0445035199991</v>
      </c>
      <c r="P7" s="119">
        <v>8898.4743787299976</v>
      </c>
      <c r="Q7" s="119">
        <v>8266.2059251499995</v>
      </c>
      <c r="R7" s="119">
        <v>10666.19742608</v>
      </c>
      <c r="S7" s="119">
        <v>19009.4064751964</v>
      </c>
      <c r="T7" s="119">
        <v>21878.829158124005</v>
      </c>
      <c r="U7" s="119">
        <v>18269.886279088398</v>
      </c>
      <c r="V7" s="178">
        <v>16515.819863649995</v>
      </c>
      <c r="W7" s="178">
        <v>17487.162701099998</v>
      </c>
      <c r="X7" s="178">
        <v>17983.683573459999</v>
      </c>
      <c r="Y7" s="178">
        <v>23191.95092028</v>
      </c>
      <c r="Z7" s="178">
        <v>27908.894163167199</v>
      </c>
      <c r="AA7" s="178">
        <v>27207.465248603603</v>
      </c>
      <c r="AB7" s="178">
        <v>38839.112236600311</v>
      </c>
      <c r="AC7" s="178">
        <v>55079.105672443104</v>
      </c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</row>
    <row r="8" spans="2:60" s="95" customFormat="1" ht="15.95" customHeight="1">
      <c r="B8" s="179"/>
      <c r="C8" s="179"/>
      <c r="D8" s="176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</row>
    <row r="9" spans="2:60" ht="15.95" customHeight="1">
      <c r="B9" s="180" t="s">
        <v>216</v>
      </c>
      <c r="C9" s="141"/>
      <c r="D9" s="118">
        <v>114.97963084</v>
      </c>
      <c r="E9" s="121">
        <v>509.37071549000001</v>
      </c>
      <c r="F9" s="121">
        <v>1503.7726493599998</v>
      </c>
      <c r="G9" s="121">
        <v>1540.4379475800001</v>
      </c>
      <c r="H9" s="121">
        <v>2270.9260043499994</v>
      </c>
      <c r="I9" s="121">
        <v>3922.38223118</v>
      </c>
      <c r="J9" s="121">
        <v>7508.0223576600001</v>
      </c>
      <c r="K9" s="121">
        <v>8684.9281408999996</v>
      </c>
      <c r="L9" s="121">
        <v>9306.7564000099992</v>
      </c>
      <c r="M9" s="121">
        <v>9723.7523000000001</v>
      </c>
      <c r="N9" s="121">
        <v>9646.5897771700002</v>
      </c>
      <c r="O9" s="121">
        <v>8064.8587519499997</v>
      </c>
      <c r="P9" s="121">
        <v>7642.3775896499992</v>
      </c>
      <c r="Q9" s="121">
        <v>7326.4622640300004</v>
      </c>
      <c r="R9" s="121">
        <v>8124.5362726200001</v>
      </c>
      <c r="S9" s="121">
        <v>11280.0361320964</v>
      </c>
      <c r="T9" s="121">
        <v>14114.559230916899</v>
      </c>
      <c r="U9" s="121">
        <v>12308.356825310002</v>
      </c>
      <c r="V9" s="111">
        <v>10899.190136289999</v>
      </c>
      <c r="W9" s="111">
        <v>11718.42264755</v>
      </c>
      <c r="X9" s="111">
        <v>11965.330067699999</v>
      </c>
      <c r="Y9" s="111">
        <v>15639.727270360001</v>
      </c>
      <c r="Z9" s="111">
        <v>19936.188800930002</v>
      </c>
      <c r="AA9" s="111">
        <v>10006.879982210001</v>
      </c>
      <c r="AB9" s="111">
        <v>17068.1025751618</v>
      </c>
      <c r="AC9" s="111">
        <v>30565.237484657402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</row>
    <row r="10" spans="2:60" ht="15.95" customHeight="1">
      <c r="B10" s="180" t="s">
        <v>217</v>
      </c>
      <c r="C10" s="141"/>
      <c r="D10" s="118">
        <v>12.696775969999999</v>
      </c>
      <c r="E10" s="121">
        <v>158.19317103</v>
      </c>
      <c r="F10" s="121">
        <v>1365.1664183299999</v>
      </c>
      <c r="G10" s="121">
        <v>1366.9812770200001</v>
      </c>
      <c r="H10" s="121">
        <v>1506.24093027</v>
      </c>
      <c r="I10" s="121">
        <v>2885.3941614599999</v>
      </c>
      <c r="J10" s="121">
        <v>6275.1965985999996</v>
      </c>
      <c r="K10" s="121">
        <v>7113.7538530600004</v>
      </c>
      <c r="L10" s="121">
        <v>7027.1591578099997</v>
      </c>
      <c r="M10" s="121">
        <v>6142.1579000000002</v>
      </c>
      <c r="N10" s="121">
        <v>5283.1540295499999</v>
      </c>
      <c r="O10" s="121">
        <v>3959.7021670700001</v>
      </c>
      <c r="P10" s="121">
        <v>3362.1335010600001</v>
      </c>
      <c r="Q10" s="121">
        <v>3789.1815483800001</v>
      </c>
      <c r="R10" s="121">
        <v>5066.2472971799998</v>
      </c>
      <c r="S10" s="121">
        <v>5768.0713006699998</v>
      </c>
      <c r="T10" s="121">
        <v>5464.6839866499995</v>
      </c>
      <c r="U10" s="121">
        <v>5428.2370431400004</v>
      </c>
      <c r="V10" s="111">
        <v>6481.2210051399998</v>
      </c>
      <c r="W10" s="111">
        <v>6633.0111790099991</v>
      </c>
      <c r="X10" s="111">
        <v>6493.6580326599997</v>
      </c>
      <c r="Y10" s="111">
        <v>5400.1877613900006</v>
      </c>
      <c r="Z10" s="111">
        <v>7376.8790340699998</v>
      </c>
      <c r="AA10" s="111">
        <v>5978.0485238400006</v>
      </c>
      <c r="AB10" s="111">
        <v>1539.6361824200001</v>
      </c>
      <c r="AC10" s="111">
        <v>12107.946229957101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</row>
    <row r="11" spans="2:60" ht="15.95" customHeight="1">
      <c r="B11" s="180" t="s">
        <v>218</v>
      </c>
      <c r="C11" s="141"/>
      <c r="D11" s="118">
        <v>102.28285486999999</v>
      </c>
      <c r="E11" s="121">
        <v>347.32209881</v>
      </c>
      <c r="F11" s="121">
        <v>138.60623103</v>
      </c>
      <c r="G11" s="121">
        <v>173.45667055999999</v>
      </c>
      <c r="H11" s="121">
        <v>751.51042139000003</v>
      </c>
      <c r="I11" s="121">
        <v>1036.9880697200001</v>
      </c>
      <c r="J11" s="121">
        <v>1232.8257590600001</v>
      </c>
      <c r="K11" s="121">
        <v>1571.17428784</v>
      </c>
      <c r="L11" s="121">
        <v>2279.5972422</v>
      </c>
      <c r="M11" s="121">
        <v>3581.5944</v>
      </c>
      <c r="N11" s="121">
        <v>4363.4357476200003</v>
      </c>
      <c r="O11" s="121">
        <v>4105.1565848800001</v>
      </c>
      <c r="P11" s="121">
        <v>4280.2440885899996</v>
      </c>
      <c r="Q11" s="121">
        <v>3537.2807156499998</v>
      </c>
      <c r="R11" s="121">
        <v>3053.0795090000001</v>
      </c>
      <c r="S11" s="121">
        <v>5365.9991942197003</v>
      </c>
      <c r="T11" s="121">
        <v>6326.2574418996001</v>
      </c>
      <c r="U11" s="121">
        <v>5225.7377734000002</v>
      </c>
      <c r="V11" s="111">
        <v>4417.9691311500001</v>
      </c>
      <c r="W11" s="111">
        <v>5085.41146854</v>
      </c>
      <c r="X11" s="111">
        <v>5361.7037226099992</v>
      </c>
      <c r="Y11" s="111">
        <v>7321.2920884700006</v>
      </c>
      <c r="Z11" s="111">
        <v>7942.3828766400002</v>
      </c>
      <c r="AA11" s="111">
        <v>2133.5183053699998</v>
      </c>
      <c r="AB11" s="111">
        <v>12495.2633701745</v>
      </c>
      <c r="AC11" s="111">
        <v>16973.5340503509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</row>
    <row r="12" spans="2:60" ht="15.95" customHeight="1">
      <c r="B12" s="180" t="s">
        <v>397</v>
      </c>
      <c r="C12" s="141"/>
      <c r="D12" s="118">
        <v>0</v>
      </c>
      <c r="E12" s="121">
        <v>3.85544565000004</v>
      </c>
      <c r="F12" s="121">
        <v>0</v>
      </c>
      <c r="G12" s="121">
        <v>0</v>
      </c>
      <c r="H12" s="121">
        <v>13.1746526899994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5.2094664399999999</v>
      </c>
      <c r="S12" s="121">
        <v>145.96563720669999</v>
      </c>
      <c r="T12" s="121">
        <v>2323.6178023673001</v>
      </c>
      <c r="U12" s="121">
        <v>1654.3820087700001</v>
      </c>
      <c r="V12" s="111">
        <v>0</v>
      </c>
      <c r="W12" s="111">
        <v>0</v>
      </c>
      <c r="X12" s="111">
        <v>109.96831243000001</v>
      </c>
      <c r="Y12" s="111">
        <v>2918.2474204999999</v>
      </c>
      <c r="Z12" s="111">
        <v>4616.9268902200001</v>
      </c>
      <c r="AA12" s="111">
        <v>1895.3131530000001</v>
      </c>
      <c r="AB12" s="111">
        <v>3033.2030225672997</v>
      </c>
      <c r="AC12" s="111">
        <v>1483.7572043494001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</row>
    <row r="13" spans="2:60" ht="15.95" customHeight="1">
      <c r="B13" s="180" t="s">
        <v>219</v>
      </c>
      <c r="C13" s="141"/>
      <c r="D13" s="118">
        <v>372.66272737999998</v>
      </c>
      <c r="E13" s="121">
        <v>503.55437389999997</v>
      </c>
      <c r="F13" s="121">
        <v>898.68546035000008</v>
      </c>
      <c r="G13" s="121">
        <v>544.87065870000004</v>
      </c>
      <c r="H13" s="121">
        <v>556.42030993000003</v>
      </c>
      <c r="I13" s="121">
        <v>105.30132166000001</v>
      </c>
      <c r="J13" s="121">
        <v>51.699322989999999</v>
      </c>
      <c r="K13" s="121">
        <v>372.06400000000002</v>
      </c>
      <c r="L13" s="121">
        <v>87.801000000000002</v>
      </c>
      <c r="M13" s="121">
        <v>227.69050000000001</v>
      </c>
      <c r="N13" s="121">
        <v>691.99237999999991</v>
      </c>
      <c r="O13" s="121">
        <v>117.70597608999999</v>
      </c>
      <c r="P13" s="121">
        <v>88.397989199999998</v>
      </c>
      <c r="Q13" s="121">
        <v>97.16041912</v>
      </c>
      <c r="R13" s="121">
        <v>1495.6306922399999</v>
      </c>
      <c r="S13" s="121">
        <v>6300.5693814300002</v>
      </c>
      <c r="T13" s="121">
        <v>6131.39633435</v>
      </c>
      <c r="U13" s="121">
        <v>4003.8640907305003</v>
      </c>
      <c r="V13" s="111">
        <v>1786.0539386600001</v>
      </c>
      <c r="W13" s="111">
        <v>3009.8041994299997</v>
      </c>
      <c r="X13" s="111">
        <v>1773.8390946300001</v>
      </c>
      <c r="Y13" s="111">
        <v>3447.1344965799999</v>
      </c>
      <c r="Z13" s="111">
        <v>1700.8304647299999</v>
      </c>
      <c r="AA13" s="111">
        <v>3339.2455546199999</v>
      </c>
      <c r="AB13" s="111">
        <v>13342.725221604302</v>
      </c>
      <c r="AC13" s="111">
        <v>19449.971845299897</v>
      </c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</row>
    <row r="14" spans="2:60" ht="15.95" customHeight="1">
      <c r="B14" s="180" t="s">
        <v>220</v>
      </c>
      <c r="C14" s="141"/>
      <c r="D14" s="118">
        <v>32.451004920000003</v>
      </c>
      <c r="E14" s="121">
        <v>63.107960919999996</v>
      </c>
      <c r="F14" s="121">
        <v>38.731251139999998</v>
      </c>
      <c r="G14" s="121">
        <v>46.56625923</v>
      </c>
      <c r="H14" s="121">
        <v>41.574261300000003</v>
      </c>
      <c r="I14" s="121">
        <v>44.717059390000003</v>
      </c>
      <c r="J14" s="121">
        <v>28.828283450000001</v>
      </c>
      <c r="K14" s="121">
        <v>1.7569999999999999</v>
      </c>
      <c r="L14" s="121">
        <v>5.0000000000000001E-3</v>
      </c>
      <c r="M14" s="121">
        <v>10.612500000000001</v>
      </c>
      <c r="N14" s="121">
        <v>29.147349999999999</v>
      </c>
      <c r="O14" s="121">
        <v>0.45007000000000003</v>
      </c>
      <c r="P14" s="121">
        <v>38.278574999999996</v>
      </c>
      <c r="Q14" s="121">
        <v>30.268352499999999</v>
      </c>
      <c r="R14" s="121">
        <v>204.12727408999999</v>
      </c>
      <c r="S14" s="121">
        <v>0</v>
      </c>
      <c r="T14" s="121">
        <v>45.953400000000002</v>
      </c>
      <c r="U14" s="121">
        <v>0</v>
      </c>
      <c r="V14" s="111">
        <v>0</v>
      </c>
      <c r="W14" s="111">
        <v>39.897599999999997</v>
      </c>
      <c r="X14" s="111">
        <v>139.64150000000001</v>
      </c>
      <c r="Y14" s="111">
        <v>146.66402672999999</v>
      </c>
      <c r="Z14" s="111">
        <v>0.35146365999999996</v>
      </c>
      <c r="AA14" s="111">
        <v>40.927725039999999</v>
      </c>
      <c r="AB14" s="111">
        <v>1551.0030549537</v>
      </c>
      <c r="AC14" s="111">
        <v>1279.5042102217999</v>
      </c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</row>
    <row r="15" spans="2:60" ht="15.95" customHeight="1">
      <c r="B15" s="180" t="s">
        <v>221</v>
      </c>
      <c r="C15" s="141"/>
      <c r="D15" s="118">
        <v>340.21172245999998</v>
      </c>
      <c r="E15" s="121">
        <v>440.44641297999999</v>
      </c>
      <c r="F15" s="121">
        <v>859.95420921000004</v>
      </c>
      <c r="G15" s="121">
        <v>498.30439947000002</v>
      </c>
      <c r="H15" s="121">
        <v>514.84604863000004</v>
      </c>
      <c r="I15" s="121">
        <v>60.584262270000004</v>
      </c>
      <c r="J15" s="121">
        <v>22.871039540000002</v>
      </c>
      <c r="K15" s="121">
        <v>370.30700000000002</v>
      </c>
      <c r="L15" s="121">
        <v>87.796000000000006</v>
      </c>
      <c r="M15" s="121">
        <v>217.078</v>
      </c>
      <c r="N15" s="121">
        <v>662.84502999999995</v>
      </c>
      <c r="O15" s="121">
        <v>117.25590609</v>
      </c>
      <c r="P15" s="121">
        <v>50.119414200000001</v>
      </c>
      <c r="Q15" s="121">
        <v>66.892066619999994</v>
      </c>
      <c r="R15" s="121">
        <v>1291.50341815</v>
      </c>
      <c r="S15" s="121">
        <v>6300.5693814300002</v>
      </c>
      <c r="T15" s="121">
        <v>6085.4429343499996</v>
      </c>
      <c r="U15" s="121">
        <v>4003.8640907305003</v>
      </c>
      <c r="V15" s="111">
        <v>1786.0539386600001</v>
      </c>
      <c r="W15" s="111">
        <v>2969.9065994299999</v>
      </c>
      <c r="X15" s="111">
        <v>1634.1975946300001</v>
      </c>
      <c r="Y15" s="111">
        <v>3300.47046985</v>
      </c>
      <c r="Z15" s="111">
        <v>1700.4790010699999</v>
      </c>
      <c r="AA15" s="111">
        <v>3298.3178295799999</v>
      </c>
      <c r="AB15" s="111">
        <v>11791.722166650601</v>
      </c>
      <c r="AC15" s="111">
        <v>18170.467635078097</v>
      </c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</row>
    <row r="16" spans="2:60" ht="15.95" customHeight="1">
      <c r="B16" s="180" t="s">
        <v>222</v>
      </c>
      <c r="C16" s="141"/>
      <c r="D16" s="118">
        <v>49.664974119999997</v>
      </c>
      <c r="E16" s="121">
        <v>112.40305755999999</v>
      </c>
      <c r="F16" s="121">
        <v>99.722571479999999</v>
      </c>
      <c r="G16" s="121">
        <v>65.660490039999999</v>
      </c>
      <c r="H16" s="121">
        <v>212.57401329000001</v>
      </c>
      <c r="I16" s="121">
        <v>175.74920089</v>
      </c>
      <c r="J16" s="121">
        <v>297.45339414</v>
      </c>
      <c r="K16" s="121">
        <v>185.46685489999999</v>
      </c>
      <c r="L16" s="121">
        <v>140.23400000000001</v>
      </c>
      <c r="M16" s="121">
        <v>98.948800000000006</v>
      </c>
      <c r="N16" s="121">
        <v>66.284153509999996</v>
      </c>
      <c r="O16" s="121">
        <v>10.249282089999999</v>
      </c>
      <c r="P16" s="121">
        <v>0</v>
      </c>
      <c r="Q16" s="121">
        <v>20.198990210000002</v>
      </c>
      <c r="R16" s="121">
        <v>0.64523706000000003</v>
      </c>
      <c r="S16" s="121">
        <v>83.842370288499993</v>
      </c>
      <c r="T16" s="121">
        <v>58.605282960699995</v>
      </c>
      <c r="U16" s="121">
        <v>88.370126999999997</v>
      </c>
      <c r="V16" s="111">
        <v>1767.1617902099999</v>
      </c>
      <c r="W16" s="111">
        <v>319.80266341999993</v>
      </c>
      <c r="X16" s="111">
        <v>1607.20589058</v>
      </c>
      <c r="Y16" s="111">
        <v>915.56661895000002</v>
      </c>
      <c r="Z16" s="111">
        <v>2462.9010566693</v>
      </c>
      <c r="AA16" s="111">
        <v>9841.0963127222003</v>
      </c>
      <c r="AB16" s="111">
        <v>3813.7976229682999</v>
      </c>
      <c r="AC16" s="111">
        <v>78.242353866400009</v>
      </c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</row>
    <row r="17" spans="2:60" ht="15.95" customHeight="1">
      <c r="B17" s="180" t="s">
        <v>223</v>
      </c>
      <c r="C17" s="141"/>
      <c r="D17" s="118">
        <v>14.72386405</v>
      </c>
      <c r="E17" s="121">
        <v>38.157245779999997</v>
      </c>
      <c r="F17" s="121">
        <v>61.61482049</v>
      </c>
      <c r="G17" s="121">
        <v>39.129131119999997</v>
      </c>
      <c r="H17" s="121">
        <v>44.146587490000002</v>
      </c>
      <c r="I17" s="121">
        <v>104.49030566</v>
      </c>
      <c r="J17" s="121">
        <v>72.746193989999995</v>
      </c>
      <c r="K17" s="121">
        <v>118.72</v>
      </c>
      <c r="L17" s="121">
        <v>144.45500000000001</v>
      </c>
      <c r="M17" s="121">
        <v>165.57810000000001</v>
      </c>
      <c r="N17" s="121">
        <v>187.82958599</v>
      </c>
      <c r="O17" s="121">
        <v>197.59487956000001</v>
      </c>
      <c r="P17" s="121">
        <v>235.76569777</v>
      </c>
      <c r="Q17" s="121">
        <v>274.14515743999999</v>
      </c>
      <c r="R17" s="121">
        <v>295.28068418999999</v>
      </c>
      <c r="S17" s="121">
        <v>359.18558572000001</v>
      </c>
      <c r="T17" s="121">
        <v>397.59621074</v>
      </c>
      <c r="U17" s="121">
        <v>495.70215378</v>
      </c>
      <c r="V17" s="111">
        <v>508.37177395999998</v>
      </c>
      <c r="W17" s="111">
        <v>699.70536350999987</v>
      </c>
      <c r="X17" s="111">
        <v>815.40412024</v>
      </c>
      <c r="Y17" s="111">
        <v>1188.46723982</v>
      </c>
      <c r="Z17" s="111">
        <v>1391.1511050300003</v>
      </c>
      <c r="AA17" s="111">
        <v>1826.6455285499997</v>
      </c>
      <c r="AB17" s="111">
        <v>2176.6423586700002</v>
      </c>
      <c r="AC17" s="111">
        <v>2430.5720245200005</v>
      </c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</row>
    <row r="18" spans="2:60" ht="15.95" customHeight="1">
      <c r="B18" s="180" t="s">
        <v>224</v>
      </c>
      <c r="C18" s="141"/>
      <c r="D18" s="118">
        <v>2.4688741299999801</v>
      </c>
      <c r="E18" s="121">
        <v>7.8882002900000003</v>
      </c>
      <c r="F18" s="121">
        <v>2.1300249499999602</v>
      </c>
      <c r="G18" s="121">
        <v>0.20618639999999999</v>
      </c>
      <c r="H18" s="121">
        <v>18.148379000000201</v>
      </c>
      <c r="I18" s="121">
        <v>-25.484812809999902</v>
      </c>
      <c r="J18" s="121">
        <v>-1.7755987900012999</v>
      </c>
      <c r="K18" s="121">
        <v>0</v>
      </c>
      <c r="L18" s="121">
        <v>0</v>
      </c>
      <c r="M18" s="121">
        <v>33.831400000000002</v>
      </c>
      <c r="N18" s="121">
        <v>199.81934837000199</v>
      </c>
      <c r="O18" s="121">
        <v>0.95746313999999999</v>
      </c>
      <c r="P18" s="121">
        <v>-12.9817858800025</v>
      </c>
      <c r="Q18" s="121">
        <v>54.249601349998599</v>
      </c>
      <c r="R18" s="121">
        <v>89.982780989999796</v>
      </c>
      <c r="S18" s="121">
        <v>122.476733311305</v>
      </c>
      <c r="T18" s="121">
        <v>110.49139751040479</v>
      </c>
      <c r="U18" s="121">
        <v>160.89359914999659</v>
      </c>
      <c r="V18" s="111">
        <v>149.92891568999801</v>
      </c>
      <c r="W18" s="111">
        <v>176.27452509999785</v>
      </c>
      <c r="X18" s="111">
        <v>146.92639471999792</v>
      </c>
      <c r="Y18" s="111">
        <v>148.40569194999989</v>
      </c>
      <c r="Z18" s="111">
        <v>537.02897566899992</v>
      </c>
      <c r="AA18" s="111">
        <v>211.06046570079707</v>
      </c>
      <c r="AB18" s="111">
        <v>20.926285409999998</v>
      </c>
      <c r="AC18" s="111">
        <v>20.926285409999998</v>
      </c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</row>
    <row r="19" spans="2:60" ht="15.95" customHeight="1">
      <c r="B19" s="180" t="s">
        <v>225</v>
      </c>
      <c r="C19" s="141"/>
      <c r="D19" s="118">
        <v>17.694296739999999</v>
      </c>
      <c r="E19" s="121">
        <v>36.792267260000003</v>
      </c>
      <c r="F19" s="121">
        <v>130.27008828999999</v>
      </c>
      <c r="G19" s="121">
        <v>183.94815219</v>
      </c>
      <c r="H19" s="121">
        <v>318.60470593999997</v>
      </c>
      <c r="I19" s="121">
        <v>517.46175342000004</v>
      </c>
      <c r="J19" s="121">
        <v>1203.41433001</v>
      </c>
      <c r="K19" s="121">
        <v>2023.1020042</v>
      </c>
      <c r="L19" s="121">
        <v>1070.27659999</v>
      </c>
      <c r="M19" s="121">
        <v>1051.5833</v>
      </c>
      <c r="N19" s="121">
        <v>876.89518095999995</v>
      </c>
      <c r="O19" s="121">
        <v>1030.6781506899999</v>
      </c>
      <c r="P19" s="121">
        <v>944.91488799000001</v>
      </c>
      <c r="Q19" s="121">
        <v>488.51772528999999</v>
      </c>
      <c r="R19" s="121">
        <v>662.20580898000003</v>
      </c>
      <c r="S19" s="121">
        <v>863.27582358640007</v>
      </c>
      <c r="T19" s="121">
        <v>1066.1365107871002</v>
      </c>
      <c r="U19" s="121">
        <v>1212.6994831178999</v>
      </c>
      <c r="V19" s="111">
        <v>1405.1133088399999</v>
      </c>
      <c r="W19" s="111">
        <v>1563.1533020899999</v>
      </c>
      <c r="X19" s="111">
        <v>1674.9780055899998</v>
      </c>
      <c r="Y19" s="111">
        <v>1852.64960262</v>
      </c>
      <c r="Z19" s="111">
        <v>1880.7937601389001</v>
      </c>
      <c r="AA19" s="111">
        <v>1982.5374048005999</v>
      </c>
      <c r="AB19" s="111">
        <v>2416.9181727859</v>
      </c>
      <c r="AC19" s="111">
        <v>2534.1556786894002</v>
      </c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</row>
    <row r="20" spans="2:60" s="95" customFormat="1" ht="10.5" customHeight="1" thickBot="1">
      <c r="B20" s="102"/>
      <c r="C20" s="102"/>
      <c r="D20" s="102"/>
      <c r="E20" s="102"/>
      <c r="F20" s="102"/>
      <c r="G20" s="102"/>
      <c r="H20" s="102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</row>
    <row r="21" spans="2:60" ht="18" customHeight="1">
      <c r="B21" s="128" t="s">
        <v>78</v>
      </c>
      <c r="C21" s="262" t="s">
        <v>396</v>
      </c>
      <c r="D21" s="129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55"/>
      <c r="T21" s="155"/>
      <c r="U21" s="155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2:60" ht="18" customHeight="1">
      <c r="B22" s="158" t="s">
        <v>176</v>
      </c>
      <c r="C22" s="158" t="s">
        <v>392</v>
      </c>
      <c r="E22" s="181"/>
      <c r="F22" s="181"/>
      <c r="G22" s="181"/>
      <c r="H22" s="181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2:60" ht="18" customHeight="1">
      <c r="J23" s="121"/>
      <c r="K23" s="109"/>
      <c r="L23" s="109"/>
      <c r="M23" s="109"/>
      <c r="N23" s="109"/>
      <c r="O23" s="109"/>
      <c r="P23" s="109"/>
      <c r="Q23" s="109"/>
      <c r="R23" s="109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2:60"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2:60"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2:60"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2:60"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2:60"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2:60"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2:60"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2:60"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2:60"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9:60"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9:60"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9:60"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9:60"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9:60"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</row>
    <row r="38" spans="9:60"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</row>
    <row r="39" spans="9:60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</row>
    <row r="40" spans="9:60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</row>
    <row r="41" spans="9:60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9:60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9:60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</row>
    <row r="44" spans="9:60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9:60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9:60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9:60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9:60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9:60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</row>
    <row r="50" spans="9:60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</row>
    <row r="51" spans="9:60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9:60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9:60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9:60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9:60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9:60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9:60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9:60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9:60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9:60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9:60"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</row>
    <row r="62" spans="9:60"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</row>
    <row r="63" spans="9:60"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</row>
    <row r="64" spans="9:60"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</row>
    <row r="65" spans="9:42"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</row>
    <row r="66" spans="9:42"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</row>
    <row r="67" spans="9:42"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</row>
    <row r="68" spans="9:42"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</row>
    <row r="69" spans="9:42"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</row>
    <row r="70" spans="9:42"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</row>
    <row r="71" spans="9:42"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</row>
    <row r="72" spans="9:42"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</row>
    <row r="73" spans="9:42"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</row>
    <row r="74" spans="9:42"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</row>
    <row r="75" spans="9:42"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</row>
    <row r="76" spans="9:42"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</row>
    <row r="77" spans="9:42"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</row>
    <row r="78" spans="9:42"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</row>
    <row r="79" spans="9:42"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</row>
    <row r="80" spans="9:42"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</row>
    <row r="81" spans="9:42"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</row>
    <row r="82" spans="9:42"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</row>
    <row r="83" spans="9:42"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</row>
  </sheetData>
  <mergeCells count="2">
    <mergeCell ref="B3:C3"/>
    <mergeCell ref="B7:C7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3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U100"/>
  <sheetViews>
    <sheetView zoomScale="80" zoomScaleNormal="80" zoomScaleSheetLayoutView="100" workbookViewId="0"/>
  </sheetViews>
  <sheetFormatPr baseColWidth="10" defaultRowHeight="12.75"/>
  <cols>
    <col min="1" max="1" width="3" style="91" customWidth="1"/>
    <col min="2" max="2" width="22.77734375" style="91" customWidth="1"/>
    <col min="3" max="3" width="48.5546875" style="91" customWidth="1"/>
    <col min="4" max="15" width="10.109375" style="91" customWidth="1"/>
    <col min="16" max="16" width="11.33203125" style="91" customWidth="1"/>
    <col min="17" max="18" width="10.109375" style="91" customWidth="1"/>
    <col min="19" max="19" width="13.109375" style="91" customWidth="1"/>
    <col min="20" max="20" width="16.109375" style="91" customWidth="1"/>
    <col min="21" max="41" width="10.109375" style="91" customWidth="1"/>
    <col min="42" max="42" width="11.21875" style="91" customWidth="1"/>
    <col min="43" max="45" width="11.5546875" style="91" customWidth="1"/>
    <col min="46" max="16384" width="11.5546875" style="91"/>
  </cols>
  <sheetData>
    <row r="1" spans="2:73" ht="18" customHeight="1">
      <c r="B1" s="88" t="s">
        <v>356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2:73" ht="18" customHeight="1">
      <c r="B2" s="136" t="s">
        <v>229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2:73" ht="18" customHeight="1">
      <c r="B3" s="286" t="s">
        <v>357</v>
      </c>
      <c r="C3" s="286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2:73" ht="18" customHeight="1" thickBo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</row>
    <row r="5" spans="2:73" s="95" customFormat="1" ht="30" customHeight="1" thickBot="1">
      <c r="B5" s="132" t="s">
        <v>326</v>
      </c>
      <c r="C5" s="183"/>
      <c r="D5" s="233">
        <v>1974</v>
      </c>
      <c r="E5" s="233">
        <v>1975</v>
      </c>
      <c r="F5" s="233">
        <v>1976</v>
      </c>
      <c r="G5" s="233">
        <v>1977</v>
      </c>
      <c r="H5" s="233">
        <v>1978</v>
      </c>
      <c r="I5" s="233">
        <v>1979</v>
      </c>
      <c r="J5" s="233">
        <v>1980</v>
      </c>
      <c r="K5" s="233">
        <v>1981</v>
      </c>
      <c r="L5" s="233">
        <v>1982</v>
      </c>
      <c r="M5" s="233">
        <v>1983</v>
      </c>
      <c r="N5" s="233">
        <v>1984</v>
      </c>
      <c r="O5" s="233">
        <v>1985</v>
      </c>
      <c r="P5" s="233">
        <v>1986</v>
      </c>
      <c r="Q5" s="233">
        <v>1987</v>
      </c>
      <c r="R5" s="233">
        <v>1988</v>
      </c>
      <c r="S5" s="233">
        <v>1989</v>
      </c>
      <c r="T5" s="232">
        <v>1990</v>
      </c>
      <c r="U5" s="232">
        <v>1991</v>
      </c>
      <c r="V5" s="232">
        <v>1992</v>
      </c>
      <c r="W5" s="232">
        <v>1993</v>
      </c>
      <c r="X5" s="232">
        <v>1994</v>
      </c>
      <c r="Y5" s="232">
        <v>1995</v>
      </c>
      <c r="Z5" s="232">
        <v>1996</v>
      </c>
      <c r="AA5" s="232">
        <v>1997</v>
      </c>
      <c r="AB5" s="232">
        <v>1998</v>
      </c>
      <c r="AC5" s="232">
        <v>1999</v>
      </c>
      <c r="AD5" s="232">
        <v>2000</v>
      </c>
      <c r="AE5" s="232">
        <v>2001</v>
      </c>
      <c r="AF5" s="232">
        <v>2002</v>
      </c>
      <c r="AG5" s="232">
        <v>2003</v>
      </c>
      <c r="AH5" s="232">
        <v>2004</v>
      </c>
      <c r="AI5" s="232">
        <v>2005</v>
      </c>
      <c r="AJ5" s="232">
        <v>2006</v>
      </c>
      <c r="AK5" s="232">
        <v>2007</v>
      </c>
      <c r="AL5" s="232">
        <v>2008</v>
      </c>
      <c r="AM5" s="232">
        <v>2009</v>
      </c>
      <c r="AN5" s="232">
        <v>2010</v>
      </c>
      <c r="AO5" s="232">
        <v>2011</v>
      </c>
      <c r="AP5" s="232">
        <v>2012</v>
      </c>
      <c r="AQ5" s="232">
        <v>2013</v>
      </c>
      <c r="AR5" s="232">
        <v>2014</v>
      </c>
      <c r="AS5" s="232">
        <v>2015</v>
      </c>
      <c r="AT5" s="232">
        <v>2016</v>
      </c>
      <c r="AU5" s="232">
        <v>2017</v>
      </c>
      <c r="AV5" s="232">
        <v>2018</v>
      </c>
      <c r="AW5" s="232">
        <v>2019</v>
      </c>
      <c r="AX5" s="232">
        <v>2020</v>
      </c>
    </row>
    <row r="6" spans="2:73" s="95" customFormat="1" ht="1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2:73" s="117" customFormat="1" ht="15" customHeight="1">
      <c r="B7" s="287" t="s">
        <v>358</v>
      </c>
      <c r="C7" s="287"/>
      <c r="D7" s="97">
        <v>2488</v>
      </c>
      <c r="E7" s="97">
        <v>2525.8000000000002</v>
      </c>
      <c r="F7" s="97">
        <v>2805.5</v>
      </c>
      <c r="G7" s="97">
        <v>3365.9</v>
      </c>
      <c r="H7" s="97">
        <v>3637.1</v>
      </c>
      <c r="I7" s="97">
        <v>6545.8</v>
      </c>
      <c r="J7" s="97">
        <v>10277.700000000001</v>
      </c>
      <c r="K7" s="97">
        <v>12741.8</v>
      </c>
      <c r="L7" s="97">
        <v>15128.4</v>
      </c>
      <c r="M7" s="97">
        <v>13267.4</v>
      </c>
      <c r="N7" s="97">
        <v>17403.099999999999</v>
      </c>
      <c r="O7" s="97">
        <v>32794.699999999997</v>
      </c>
      <c r="P7" s="97">
        <v>134590</v>
      </c>
      <c r="Q7" s="97">
        <v>22899.707999999999</v>
      </c>
      <c r="R7" s="189">
        <v>0</v>
      </c>
      <c r="S7" s="97">
        <v>2770941.0559999999</v>
      </c>
      <c r="T7" s="97">
        <v>806100000</v>
      </c>
      <c r="U7" s="97">
        <v>1846.1</v>
      </c>
      <c r="V7" s="97">
        <v>2047.2</v>
      </c>
      <c r="W7" s="97">
        <v>3049.5</v>
      </c>
      <c r="X7" s="97">
        <v>4075.49</v>
      </c>
      <c r="Y7" s="97">
        <v>5556.08</v>
      </c>
      <c r="Z7" s="97">
        <v>5206.08</v>
      </c>
      <c r="AA7" s="97">
        <v>7146.75</v>
      </c>
      <c r="AB7" s="97">
        <v>10322.51</v>
      </c>
      <c r="AC7" s="97">
        <v>14287.11</v>
      </c>
      <c r="AD7" s="97">
        <v>12889.09</v>
      </c>
      <c r="AE7" s="97">
        <v>9935.1299999999992</v>
      </c>
      <c r="AF7" s="97">
        <v>11327.065089120002</v>
      </c>
      <c r="AG7" s="97">
        <v>14724.636065500001</v>
      </c>
      <c r="AH7" s="97">
        <v>18776.2984</v>
      </c>
      <c r="AI7" s="97">
        <v>24415.515280110001</v>
      </c>
      <c r="AJ7" s="97">
        <v>31941.771799900001</v>
      </c>
      <c r="AK7" s="97">
        <v>42026.333033620009</v>
      </c>
      <c r="AL7" s="97">
        <v>47198.670999999995</v>
      </c>
      <c r="AM7" s="97">
        <v>44241.664000000004</v>
      </c>
      <c r="AN7" s="97">
        <v>45289.076248329999</v>
      </c>
      <c r="AO7" s="185">
        <v>53852.397669010606</v>
      </c>
      <c r="AP7" s="185">
        <v>69457.167000000001</v>
      </c>
      <c r="AQ7" s="185">
        <v>84281.794000000009</v>
      </c>
      <c r="AR7" s="185">
        <v>100712.05899999999</v>
      </c>
      <c r="AS7" s="185">
        <v>123839.23800000001</v>
      </c>
      <c r="AT7" s="185">
        <v>146721.59323098001</v>
      </c>
      <c r="AU7" s="185">
        <v>167150.288</v>
      </c>
      <c r="AV7" s="185">
        <v>152240.19800000003</v>
      </c>
      <c r="AW7" s="185">
        <v>130376.85963127001</v>
      </c>
      <c r="AX7" s="185">
        <v>125764.53457747366</v>
      </c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</row>
    <row r="8" spans="2:73" s="117" customFormat="1" ht="15" customHeight="1">
      <c r="B8" s="144"/>
      <c r="C8" s="144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89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</row>
    <row r="9" spans="2:73" s="117" customFormat="1" ht="15" customHeight="1">
      <c r="B9" s="287" t="s">
        <v>359</v>
      </c>
      <c r="C9" s="287"/>
      <c r="D9" s="97">
        <v>2488</v>
      </c>
      <c r="E9" s="97">
        <v>2525.8000000000002</v>
      </c>
      <c r="F9" s="97">
        <v>2805.5</v>
      </c>
      <c r="G9" s="97">
        <v>3365.9</v>
      </c>
      <c r="H9" s="97">
        <v>3637.1</v>
      </c>
      <c r="I9" s="97">
        <v>6545.8</v>
      </c>
      <c r="J9" s="97">
        <v>10277.700000000001</v>
      </c>
      <c r="K9" s="97">
        <v>12741.8</v>
      </c>
      <c r="L9" s="97">
        <v>15128.4</v>
      </c>
      <c r="M9" s="97">
        <v>13267.4</v>
      </c>
      <c r="N9" s="97">
        <v>17403.099999999999</v>
      </c>
      <c r="O9" s="97">
        <v>32794.699999999997</v>
      </c>
      <c r="P9" s="97">
        <v>134590</v>
      </c>
      <c r="Q9" s="97">
        <v>22899.707999999999</v>
      </c>
      <c r="R9" s="189">
        <v>0</v>
      </c>
      <c r="S9" s="97">
        <v>2770941.0559999999</v>
      </c>
      <c r="T9" s="97">
        <v>806100000</v>
      </c>
      <c r="U9" s="97">
        <v>1846.1</v>
      </c>
      <c r="V9" s="97">
        <v>2047.2</v>
      </c>
      <c r="W9" s="97">
        <v>3049.5</v>
      </c>
      <c r="X9" s="97">
        <v>4075.49</v>
      </c>
      <c r="Y9" s="97">
        <v>5536.63249378</v>
      </c>
      <c r="Z9" s="97">
        <v>5098.4994645600009</v>
      </c>
      <c r="AA9" s="97">
        <v>6902.0526870900003</v>
      </c>
      <c r="AB9" s="97">
        <v>9958.5778380899992</v>
      </c>
      <c r="AC9" s="97">
        <v>13771.82510641</v>
      </c>
      <c r="AD9" s="97">
        <v>12271.6192077</v>
      </c>
      <c r="AE9" s="97">
        <v>9306.6402539800001</v>
      </c>
      <c r="AF9" s="97">
        <v>10558.512962440002</v>
      </c>
      <c r="AG9" s="97">
        <v>13845.39638731</v>
      </c>
      <c r="AH9" s="97">
        <v>17295.179599999999</v>
      </c>
      <c r="AI9" s="97">
        <v>23138.579938750001</v>
      </c>
      <c r="AJ9" s="97">
        <v>29933.7327396</v>
      </c>
      <c r="AK9" s="97">
        <v>38574.046239500007</v>
      </c>
      <c r="AL9" s="97">
        <v>43119.88</v>
      </c>
      <c r="AM9" s="97">
        <v>43254.635000000002</v>
      </c>
      <c r="AN9" s="97">
        <v>44490.445114909999</v>
      </c>
      <c r="AO9" s="185">
        <v>53175.704815428209</v>
      </c>
      <c r="AP9" s="185">
        <v>68528.160000000003</v>
      </c>
      <c r="AQ9" s="185">
        <v>82980.642000000007</v>
      </c>
      <c r="AR9" s="185">
        <v>98199.328999999998</v>
      </c>
      <c r="AS9" s="185">
        <v>120317.58500000001</v>
      </c>
      <c r="AT9" s="185">
        <v>140297.65990025</v>
      </c>
      <c r="AU9" s="185">
        <v>158236.46100000001</v>
      </c>
      <c r="AV9" s="185">
        <v>144693.83400000003</v>
      </c>
      <c r="AW9" s="185">
        <v>124937.03670447001</v>
      </c>
      <c r="AX9" s="185">
        <v>121240.77025226507</v>
      </c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</row>
    <row r="10" spans="2:73" ht="15" customHeight="1">
      <c r="B10" s="154" t="s">
        <v>147</v>
      </c>
      <c r="D10" s="101">
        <v>1269.2</v>
      </c>
      <c r="E10" s="101">
        <v>1212.4000000000001</v>
      </c>
      <c r="F10" s="101">
        <v>1215.8</v>
      </c>
      <c r="G10" s="101">
        <v>1464.7</v>
      </c>
      <c r="H10" s="101">
        <v>1566.7</v>
      </c>
      <c r="I10" s="101">
        <v>2344.9</v>
      </c>
      <c r="J10" s="101">
        <v>5698.1</v>
      </c>
      <c r="K10" s="101">
        <v>7166.8</v>
      </c>
      <c r="L10" s="101">
        <v>8603.2999999999993</v>
      </c>
      <c r="M10" s="101">
        <v>10089.799999999999</v>
      </c>
      <c r="N10" s="101">
        <v>13496.4</v>
      </c>
      <c r="O10" s="101">
        <v>26441.9</v>
      </c>
      <c r="P10" s="101">
        <v>85115.6</v>
      </c>
      <c r="Q10" s="101">
        <v>0</v>
      </c>
      <c r="R10" s="101">
        <v>0</v>
      </c>
      <c r="S10" s="101">
        <v>2763816.0819999999</v>
      </c>
      <c r="T10" s="101">
        <v>500700000</v>
      </c>
      <c r="U10" s="101">
        <v>1265.5999999999999</v>
      </c>
      <c r="V10" s="101">
        <v>1137.2</v>
      </c>
      <c r="W10" s="101">
        <v>1510.3</v>
      </c>
      <c r="X10" s="101">
        <v>1752.72</v>
      </c>
      <c r="Y10" s="101">
        <v>1938.91626225</v>
      </c>
      <c r="Z10" s="101">
        <v>833.39782834000005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</row>
    <row r="11" spans="2:73" ht="15" customHeight="1">
      <c r="B11" s="154" t="s">
        <v>148</v>
      </c>
      <c r="D11" s="101">
        <v>412.4</v>
      </c>
      <c r="E11" s="101">
        <v>480.3</v>
      </c>
      <c r="F11" s="101">
        <v>610</v>
      </c>
      <c r="G11" s="101">
        <v>773.1</v>
      </c>
      <c r="H11" s="101">
        <v>802.7</v>
      </c>
      <c r="I11" s="101">
        <v>1378.2</v>
      </c>
      <c r="J11" s="101">
        <v>1196.7</v>
      </c>
      <c r="K11" s="101">
        <v>1287.3</v>
      </c>
      <c r="L11" s="101">
        <v>1549</v>
      </c>
      <c r="M11" s="101">
        <v>1629.1</v>
      </c>
      <c r="N11" s="101">
        <v>1943.4</v>
      </c>
      <c r="O11" s="101">
        <v>3280.6</v>
      </c>
      <c r="P11" s="101">
        <v>41722.800000000003</v>
      </c>
      <c r="Q11" s="101">
        <v>0</v>
      </c>
      <c r="R11" s="101">
        <v>0</v>
      </c>
      <c r="S11" s="101">
        <v>0</v>
      </c>
      <c r="T11" s="101">
        <v>289500000</v>
      </c>
      <c r="U11" s="101">
        <v>450</v>
      </c>
      <c r="V11" s="101">
        <v>489.3</v>
      </c>
      <c r="W11" s="101">
        <v>659</v>
      </c>
      <c r="X11" s="101">
        <v>674.84</v>
      </c>
      <c r="Y11" s="101">
        <v>811.78321104999998</v>
      </c>
      <c r="Z11" s="101">
        <v>666.04055862999996</v>
      </c>
      <c r="AA11" s="101">
        <v>1029.4175934499999</v>
      </c>
      <c r="AB11" s="101">
        <v>1494.7229036199999</v>
      </c>
      <c r="AC11" s="101">
        <v>1725.78310732</v>
      </c>
      <c r="AD11" s="101">
        <v>1329.1156297299999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</row>
    <row r="12" spans="2:73" ht="15" customHeight="1">
      <c r="B12" s="154" t="s">
        <v>149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62.5</v>
      </c>
      <c r="J12" s="101">
        <v>82</v>
      </c>
      <c r="K12" s="101">
        <v>175</v>
      </c>
      <c r="L12" s="101">
        <v>219.1</v>
      </c>
      <c r="M12" s="101">
        <v>214.5</v>
      </c>
      <c r="N12" s="101">
        <v>263.39999999999998</v>
      </c>
      <c r="O12" s="101">
        <v>641.9</v>
      </c>
      <c r="P12" s="101">
        <v>2078.4</v>
      </c>
      <c r="Q12" s="101">
        <v>0</v>
      </c>
      <c r="R12" s="101">
        <v>0</v>
      </c>
      <c r="S12" s="101">
        <v>0</v>
      </c>
      <c r="T12" s="101">
        <v>13500000</v>
      </c>
      <c r="U12" s="101">
        <v>94.5</v>
      </c>
      <c r="V12" s="101">
        <v>86.1</v>
      </c>
      <c r="W12" s="101">
        <v>212</v>
      </c>
      <c r="X12" s="101">
        <v>218.61</v>
      </c>
      <c r="Y12" s="101">
        <v>197.21245694999999</v>
      </c>
      <c r="Z12" s="101">
        <v>139.91987827</v>
      </c>
      <c r="AA12" s="101">
        <v>181.94367901999999</v>
      </c>
      <c r="AB12" s="101">
        <v>192.31920309</v>
      </c>
      <c r="AC12" s="101">
        <v>123.81150475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</row>
    <row r="13" spans="2:73" ht="15" customHeight="1">
      <c r="B13" s="154" t="s">
        <v>150</v>
      </c>
      <c r="D13" s="101">
        <v>505.3</v>
      </c>
      <c r="E13" s="101">
        <v>528.79999999999995</v>
      </c>
      <c r="F13" s="101">
        <v>667.5</v>
      </c>
      <c r="G13" s="101">
        <v>785.8</v>
      </c>
      <c r="H13" s="101">
        <v>857.3</v>
      </c>
      <c r="I13" s="101">
        <v>1367.7</v>
      </c>
      <c r="J13" s="101">
        <v>2315.1999999999998</v>
      </c>
      <c r="K13" s="101">
        <v>3036.8</v>
      </c>
      <c r="L13" s="101">
        <v>3634.5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</row>
    <row r="14" spans="2:73" ht="15" customHeight="1">
      <c r="B14" s="154" t="s">
        <v>151</v>
      </c>
      <c r="D14" s="101">
        <v>27.3</v>
      </c>
      <c r="E14" s="101">
        <v>29.2</v>
      </c>
      <c r="F14" s="101">
        <v>36.700000000000003</v>
      </c>
      <c r="G14" s="101">
        <v>38.9</v>
      </c>
      <c r="H14" s="101">
        <v>83.5</v>
      </c>
      <c r="I14" s="101">
        <v>89.5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</row>
    <row r="15" spans="2:73" ht="15" customHeight="1">
      <c r="B15" s="154" t="s">
        <v>152</v>
      </c>
      <c r="C15" s="186"/>
      <c r="D15" s="100">
        <v>50.5</v>
      </c>
      <c r="E15" s="100">
        <v>66.7</v>
      </c>
      <c r="F15" s="100">
        <v>81.599999999999994</v>
      </c>
      <c r="G15" s="100">
        <v>70.099999999999994</v>
      </c>
      <c r="H15" s="100">
        <v>106.1</v>
      </c>
      <c r="I15" s="100">
        <v>105.7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</row>
    <row r="16" spans="2:73" ht="15" customHeight="1">
      <c r="B16" s="154" t="s">
        <v>181</v>
      </c>
      <c r="C16" s="186"/>
      <c r="D16" s="100">
        <v>119.8</v>
      </c>
      <c r="E16" s="100">
        <v>94.4</v>
      </c>
      <c r="F16" s="100">
        <v>76.400000000000006</v>
      </c>
      <c r="G16" s="100">
        <v>95</v>
      </c>
      <c r="H16" s="100">
        <v>93.7</v>
      </c>
      <c r="I16" s="100">
        <v>65.7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</row>
    <row r="17" spans="2:73" ht="15" customHeight="1">
      <c r="B17" s="154" t="s">
        <v>154</v>
      </c>
      <c r="D17" s="101">
        <v>55.4</v>
      </c>
      <c r="E17" s="101">
        <v>61.5</v>
      </c>
      <c r="F17" s="100">
        <v>62.7</v>
      </c>
      <c r="G17" s="100">
        <v>82.8</v>
      </c>
      <c r="H17" s="100">
        <v>66.400000000000006</v>
      </c>
      <c r="I17" s="100">
        <v>43.9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</row>
    <row r="18" spans="2:73" ht="15" customHeight="1">
      <c r="B18" s="154" t="s">
        <v>227</v>
      </c>
      <c r="D18" s="101">
        <v>48.1</v>
      </c>
      <c r="E18" s="101">
        <v>52.5</v>
      </c>
      <c r="F18" s="101">
        <v>54.8</v>
      </c>
      <c r="G18" s="101">
        <v>55.5</v>
      </c>
      <c r="H18" s="101">
        <v>38.9</v>
      </c>
      <c r="I18" s="101">
        <v>30.1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</row>
    <row r="19" spans="2:73" ht="15" customHeight="1">
      <c r="B19" s="154" t="s">
        <v>156</v>
      </c>
      <c r="D19" s="101">
        <v>0</v>
      </c>
      <c r="E19" s="101">
        <v>0</v>
      </c>
      <c r="F19" s="101">
        <v>0</v>
      </c>
      <c r="G19" s="101">
        <v>0</v>
      </c>
      <c r="H19" s="101">
        <v>21.8</v>
      </c>
      <c r="I19" s="101">
        <v>32.4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</row>
    <row r="20" spans="2:73" ht="15" customHeight="1">
      <c r="B20" s="154" t="s">
        <v>157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1025.2</v>
      </c>
      <c r="J20" s="101">
        <v>985.7</v>
      </c>
      <c r="K20" s="101">
        <v>1075.9000000000001</v>
      </c>
      <c r="L20" s="101">
        <v>1122.5</v>
      </c>
      <c r="M20" s="101">
        <v>1334</v>
      </c>
      <c r="N20" s="101">
        <v>1699.9</v>
      </c>
      <c r="O20" s="101">
        <v>2430.3000000000002</v>
      </c>
      <c r="P20" s="101">
        <v>5673.2</v>
      </c>
      <c r="Q20" s="101">
        <v>22899.707999999999</v>
      </c>
      <c r="R20" s="101">
        <v>0</v>
      </c>
      <c r="S20" s="101">
        <v>7124.9740000000002</v>
      </c>
      <c r="T20" s="101">
        <v>2400000</v>
      </c>
      <c r="U20" s="101">
        <v>12.5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</row>
    <row r="21" spans="2:73" ht="15" customHeight="1">
      <c r="B21" s="154" t="s">
        <v>158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9.9</v>
      </c>
      <c r="V21" s="101">
        <v>83.5</v>
      </c>
      <c r="W21" s="101">
        <v>103.7</v>
      </c>
      <c r="X21" s="101">
        <v>258.74</v>
      </c>
      <c r="Y21" s="101">
        <v>499.76613458000003</v>
      </c>
      <c r="Z21" s="101">
        <v>737.24261618000003</v>
      </c>
      <c r="AA21" s="101">
        <v>989.19927571999995</v>
      </c>
      <c r="AB21" s="101">
        <v>1111.0906672399999</v>
      </c>
      <c r="AC21" s="101">
        <v>1122.6265860000001</v>
      </c>
      <c r="AD21" s="101">
        <v>765.96892584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</row>
    <row r="22" spans="2:73" ht="15" customHeight="1">
      <c r="B22" s="154" t="s">
        <v>159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5.5</v>
      </c>
      <c r="V22" s="101">
        <v>108.1</v>
      </c>
      <c r="W22" s="101">
        <v>139.6</v>
      </c>
      <c r="X22" s="101">
        <v>227.31</v>
      </c>
      <c r="Y22" s="101">
        <v>369.61556388999998</v>
      </c>
      <c r="Z22" s="101">
        <v>463.65346455999997</v>
      </c>
      <c r="AA22" s="101">
        <v>784.35587191000002</v>
      </c>
      <c r="AB22" s="101">
        <v>1007.9055327999999</v>
      </c>
      <c r="AC22" s="101">
        <v>1392.4783631800001</v>
      </c>
      <c r="AD22" s="101">
        <v>1665.8462347100001</v>
      </c>
      <c r="AE22" s="101">
        <v>1885.6326443</v>
      </c>
      <c r="AF22" s="101">
        <v>2392.6459016600002</v>
      </c>
      <c r="AG22" s="101">
        <v>3609.57561007</v>
      </c>
      <c r="AH22" s="101">
        <v>4369.4336000000003</v>
      </c>
      <c r="AI22" s="101">
        <v>6052.1052117899999</v>
      </c>
      <c r="AJ22" s="101">
        <v>7166.2153513800004</v>
      </c>
      <c r="AK22" s="101">
        <v>9413.5363571500002</v>
      </c>
      <c r="AL22" s="101">
        <v>10931.316999999999</v>
      </c>
      <c r="AM22" s="101">
        <v>10731.929</v>
      </c>
      <c r="AN22" s="101">
        <v>12140.837350670001</v>
      </c>
      <c r="AO22" s="112">
        <v>14066.1353953411</v>
      </c>
      <c r="AP22" s="112">
        <v>18711.894</v>
      </c>
      <c r="AQ22" s="112">
        <v>22881.178</v>
      </c>
      <c r="AR22" s="112">
        <v>26912.425000000003</v>
      </c>
      <c r="AS22" s="112">
        <v>32573.204999999998</v>
      </c>
      <c r="AT22" s="112">
        <v>38822.372380919995</v>
      </c>
      <c r="AU22" s="112">
        <v>44308.951000000001</v>
      </c>
      <c r="AV22" s="112">
        <v>42104.932000000008</v>
      </c>
      <c r="AW22" s="112">
        <v>39649.617606000007</v>
      </c>
      <c r="AX22" s="112">
        <v>40751.02757845258</v>
      </c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</row>
    <row r="23" spans="2:73" ht="15" customHeight="1">
      <c r="B23" s="154" t="s">
        <v>160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1.1000000000000001</v>
      </c>
      <c r="V23" s="101">
        <v>32.299999999999997</v>
      </c>
      <c r="W23" s="101">
        <v>68.7</v>
      </c>
      <c r="X23" s="101">
        <v>207.04</v>
      </c>
      <c r="Y23" s="101">
        <v>452.07452522</v>
      </c>
      <c r="Z23" s="101">
        <v>572.27807912000003</v>
      </c>
      <c r="AA23" s="101">
        <v>761.33207571000003</v>
      </c>
      <c r="AB23" s="101">
        <v>976.75896981000005</v>
      </c>
      <c r="AC23" s="101">
        <v>1631.6000988400001</v>
      </c>
      <c r="AD23" s="101">
        <v>1833.9240478300001</v>
      </c>
      <c r="AE23" s="101">
        <v>2141.5064063300001</v>
      </c>
      <c r="AF23" s="101">
        <v>2391.3713647300001</v>
      </c>
      <c r="AG23" s="101">
        <v>2909.3596220899999</v>
      </c>
      <c r="AH23" s="101">
        <v>4000.4245999999998</v>
      </c>
      <c r="AI23" s="101">
        <v>4982.1652501199997</v>
      </c>
      <c r="AJ23" s="101">
        <v>6569.6398201499997</v>
      </c>
      <c r="AK23" s="101">
        <v>8890.0863653800006</v>
      </c>
      <c r="AL23" s="101">
        <v>9824.2160000000003</v>
      </c>
      <c r="AM23" s="101">
        <v>9486.2000000000007</v>
      </c>
      <c r="AN23" s="101">
        <v>10466.263303149999</v>
      </c>
      <c r="AO23" s="112">
        <v>13073.772001559</v>
      </c>
      <c r="AP23" s="112">
        <v>17221.701000000001</v>
      </c>
      <c r="AQ23" s="112">
        <v>21456.63</v>
      </c>
      <c r="AR23" s="112">
        <v>26429.25</v>
      </c>
      <c r="AS23" s="112">
        <v>31645.966000000004</v>
      </c>
      <c r="AT23" s="112">
        <v>34797.531410230004</v>
      </c>
      <c r="AU23" s="112">
        <v>37528.359000000004</v>
      </c>
      <c r="AV23" s="112">
        <v>33927.557000000001</v>
      </c>
      <c r="AW23" s="112">
        <v>27219.116722399998</v>
      </c>
      <c r="AX23" s="112">
        <v>23046.18285580659</v>
      </c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</row>
    <row r="24" spans="2:73" ht="15" customHeight="1">
      <c r="B24" s="154" t="s">
        <v>161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7</v>
      </c>
      <c r="V24" s="101">
        <v>55.6</v>
      </c>
      <c r="W24" s="101">
        <v>112.2</v>
      </c>
      <c r="X24" s="101">
        <v>239.43</v>
      </c>
      <c r="Y24" s="101">
        <v>328.83059478000001</v>
      </c>
      <c r="Z24" s="101">
        <v>394.57842223</v>
      </c>
      <c r="AA24" s="101">
        <v>419.85249465999999</v>
      </c>
      <c r="AB24" s="101">
        <v>517.56614702000002</v>
      </c>
      <c r="AC24" s="101">
        <v>833.13562086000002</v>
      </c>
      <c r="AD24" s="101">
        <v>1515.9633987699999</v>
      </c>
      <c r="AE24" s="101">
        <v>1685.38525811</v>
      </c>
      <c r="AF24" s="101">
        <v>2090.15978004</v>
      </c>
      <c r="AG24" s="101">
        <v>3134.64042023</v>
      </c>
      <c r="AH24" s="101">
        <v>4170.4984999999997</v>
      </c>
      <c r="AI24" s="101">
        <v>5305.2179911699996</v>
      </c>
      <c r="AJ24" s="101">
        <v>6672.9342116500002</v>
      </c>
      <c r="AK24" s="101">
        <v>8709.9664713700004</v>
      </c>
      <c r="AL24" s="101">
        <v>10029.179</v>
      </c>
      <c r="AM24" s="101">
        <v>10054.123</v>
      </c>
      <c r="AN24" s="101">
        <v>11718.77445422</v>
      </c>
      <c r="AO24" s="112">
        <v>14629.0883569292</v>
      </c>
      <c r="AP24" s="112">
        <v>18233.004000000001</v>
      </c>
      <c r="AQ24" s="112">
        <v>22034.862000000001</v>
      </c>
      <c r="AR24" s="112">
        <v>25668.185000000001</v>
      </c>
      <c r="AS24" s="112">
        <v>31516.791999999998</v>
      </c>
      <c r="AT24" s="112">
        <v>36443.992552739997</v>
      </c>
      <c r="AU24" s="112">
        <v>40776.55000000001</v>
      </c>
      <c r="AV24" s="112">
        <v>35642.885000000002</v>
      </c>
      <c r="AW24" s="112">
        <v>29621.6378061</v>
      </c>
      <c r="AX24" s="112">
        <v>29733.377467945607</v>
      </c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</row>
    <row r="25" spans="2:73" ht="15" customHeight="1">
      <c r="B25" s="154" t="s">
        <v>162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13.1</v>
      </c>
      <c r="W25" s="101">
        <v>88.2</v>
      </c>
      <c r="X25" s="101">
        <v>174.3</v>
      </c>
      <c r="Y25" s="101">
        <v>240.64921871999999</v>
      </c>
      <c r="Z25" s="101">
        <v>305.99450475999998</v>
      </c>
      <c r="AA25" s="101">
        <v>623.3565188</v>
      </c>
      <c r="AB25" s="101">
        <v>922.06948069999999</v>
      </c>
      <c r="AC25" s="101">
        <v>1380.1452256499999</v>
      </c>
      <c r="AD25" s="101">
        <v>2171.3118070800001</v>
      </c>
      <c r="AE25" s="101">
        <v>1511.8387580599999</v>
      </c>
      <c r="AF25" s="101">
        <v>1638.22043248</v>
      </c>
      <c r="AG25" s="101">
        <v>1872.3797428299999</v>
      </c>
      <c r="AH25" s="101">
        <v>2319.9839000000002</v>
      </c>
      <c r="AI25" s="101">
        <v>3093.3128479400002</v>
      </c>
      <c r="AJ25" s="101">
        <v>3895.2390664200002</v>
      </c>
      <c r="AK25" s="101">
        <v>4572.2364301500002</v>
      </c>
      <c r="AL25" s="101">
        <v>4968.9430000000002</v>
      </c>
      <c r="AM25" s="101">
        <v>4851.8209999999999</v>
      </c>
      <c r="AN25" s="101">
        <v>5220.1370025299993</v>
      </c>
      <c r="AO25" s="112">
        <v>6239.4072892030999</v>
      </c>
      <c r="AP25" s="112">
        <v>8058.299</v>
      </c>
      <c r="AQ25" s="112">
        <v>9795.0069999999996</v>
      </c>
      <c r="AR25" s="112">
        <v>11846.850999999999</v>
      </c>
      <c r="AS25" s="112">
        <v>14928.804</v>
      </c>
      <c r="AT25" s="112">
        <v>17363.411276179999</v>
      </c>
      <c r="AU25" s="112">
        <v>19547.038999999997</v>
      </c>
      <c r="AV25" s="112">
        <v>17411.935999999998</v>
      </c>
      <c r="AW25" s="112">
        <v>14200.334160300001</v>
      </c>
      <c r="AX25" s="112">
        <v>12249.240937867999</v>
      </c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</row>
    <row r="26" spans="2:73" ht="15" customHeight="1">
      <c r="B26" s="154" t="s">
        <v>322</v>
      </c>
      <c r="C26" s="129"/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25.4</v>
      </c>
      <c r="W26" s="101">
        <v>80.8</v>
      </c>
      <c r="X26" s="101">
        <v>148.18</v>
      </c>
      <c r="Y26" s="101">
        <v>238.14502156</v>
      </c>
      <c r="Z26" s="101">
        <v>337.80796808000002</v>
      </c>
      <c r="AA26" s="101">
        <v>646.99590365999995</v>
      </c>
      <c r="AB26" s="101">
        <v>930.70749361000003</v>
      </c>
      <c r="AC26" s="101">
        <v>1464.73318548</v>
      </c>
      <c r="AD26" s="101">
        <v>1581.43790941</v>
      </c>
      <c r="AE26" s="101">
        <v>1527.94571438</v>
      </c>
      <c r="AF26" s="101">
        <v>1461.8994793500001</v>
      </c>
      <c r="AG26" s="101">
        <v>1711.9344747</v>
      </c>
      <c r="AH26" s="101">
        <v>1690.8023000000001</v>
      </c>
      <c r="AI26" s="101">
        <v>2261.2499338299999</v>
      </c>
      <c r="AJ26" s="101">
        <v>3166.3061966999999</v>
      </c>
      <c r="AK26" s="101">
        <v>3694.0533379399999</v>
      </c>
      <c r="AL26" s="101">
        <v>3693.6979999999999</v>
      </c>
      <c r="AM26" s="101">
        <v>3148.4409999999998</v>
      </c>
      <c r="AN26" s="101">
        <v>2973.2654802699999</v>
      </c>
      <c r="AO26" s="112">
        <v>3236.0787404481002</v>
      </c>
      <c r="AP26" s="112">
        <v>4093.0340000000001</v>
      </c>
      <c r="AQ26" s="112">
        <v>4536.9650000000001</v>
      </c>
      <c r="AR26" s="112">
        <v>4698.7359999999999</v>
      </c>
      <c r="AS26" s="112">
        <v>6172.0649999999996</v>
      </c>
      <c r="AT26" s="112">
        <v>7838.1894950299993</v>
      </c>
      <c r="AU26" s="112">
        <v>9816.4569999999985</v>
      </c>
      <c r="AV26" s="112">
        <v>8818.965000000002</v>
      </c>
      <c r="AW26" s="112">
        <v>6958.5114437000002</v>
      </c>
      <c r="AX26" s="112">
        <v>7115.7879562520993</v>
      </c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</row>
    <row r="27" spans="2:73" ht="15" customHeight="1">
      <c r="B27" s="154" t="s">
        <v>189</v>
      </c>
      <c r="C27" s="129"/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16.600000000000001</v>
      </c>
      <c r="W27" s="101">
        <v>75</v>
      </c>
      <c r="X27" s="101">
        <v>125.96</v>
      </c>
      <c r="Y27" s="101">
        <v>235.00441622</v>
      </c>
      <c r="Z27" s="101">
        <v>326.73380408999998</v>
      </c>
      <c r="AA27" s="101">
        <v>678.16131558999996</v>
      </c>
      <c r="AB27" s="101">
        <v>1234.0215922499999</v>
      </c>
      <c r="AC27" s="101">
        <v>2173.9109336000001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</row>
    <row r="28" spans="2:73" ht="15" customHeight="1">
      <c r="B28" s="154" t="s">
        <v>164</v>
      </c>
      <c r="C28" s="129"/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34.19</v>
      </c>
      <c r="Y28" s="101">
        <v>63.544703339999998</v>
      </c>
      <c r="Z28" s="101">
        <v>103.82914465</v>
      </c>
      <c r="AA28" s="101">
        <v>127.00802643</v>
      </c>
      <c r="AB28" s="101">
        <v>313.55303599000001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</row>
    <row r="29" spans="2:73" ht="15" customHeight="1">
      <c r="B29" s="154" t="s">
        <v>165</v>
      </c>
      <c r="C29" s="129"/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14.17</v>
      </c>
      <c r="Y29" s="101">
        <v>124.05362373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</row>
    <row r="30" spans="2:73" ht="15" customHeight="1">
      <c r="B30" s="154" t="s">
        <v>166</v>
      </c>
      <c r="C30" s="129"/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17.389548869999999</v>
      </c>
      <c r="Z30" s="101">
        <v>75.186541869999999</v>
      </c>
      <c r="AA30" s="101">
        <v>239.14177237999999</v>
      </c>
      <c r="AB30" s="101">
        <v>472.87085549</v>
      </c>
      <c r="AC30" s="101">
        <v>601.45075512000005</v>
      </c>
      <c r="AD30" s="101">
        <v>600.11839458999998</v>
      </c>
      <c r="AE30" s="101">
        <v>554.33147280000003</v>
      </c>
      <c r="AF30" s="101">
        <v>584.21600418000003</v>
      </c>
      <c r="AG30" s="101">
        <v>607.50651739</v>
      </c>
      <c r="AH30" s="101">
        <v>744.0367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</row>
    <row r="31" spans="2:73" ht="15" customHeight="1">
      <c r="B31" s="154" t="s">
        <v>321</v>
      </c>
      <c r="C31" s="12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12"/>
      <c r="AR31" s="112"/>
      <c r="AS31" s="112">
        <v>264.423</v>
      </c>
      <c r="AT31" s="112">
        <v>1212.7889929300002</v>
      </c>
      <c r="AU31" s="112">
        <v>1646.7220000000002</v>
      </c>
      <c r="AV31" s="112">
        <v>2667.4079999999999</v>
      </c>
      <c r="AW31" s="112">
        <v>1059.8621128700001</v>
      </c>
      <c r="AX31" s="112">
        <v>655.74939416000007</v>
      </c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</row>
    <row r="32" spans="2:73" ht="15" customHeight="1">
      <c r="B32" s="154" t="s">
        <v>465</v>
      </c>
      <c r="C32" s="129"/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1134.17341397</v>
      </c>
      <c r="AJ32" s="101">
        <v>1667.1836581800001</v>
      </c>
      <c r="AK32" s="101">
        <v>2425.9785394400001</v>
      </c>
      <c r="AL32" s="101">
        <v>2765.8939999999998</v>
      </c>
      <c r="AM32" s="101">
        <v>2474.788</v>
      </c>
      <c r="AN32" s="101">
        <v>1971.1675240699999</v>
      </c>
      <c r="AO32" s="112">
        <v>1931.2230319477001</v>
      </c>
      <c r="AP32" s="112">
        <v>2210.2280000000001</v>
      </c>
      <c r="AQ32" s="112">
        <v>2276</v>
      </c>
      <c r="AR32" s="112">
        <v>2643.8820000000001</v>
      </c>
      <c r="AS32" s="112">
        <v>3216.3300000000004</v>
      </c>
      <c r="AT32" s="112">
        <v>3819.3737922199998</v>
      </c>
      <c r="AU32" s="112">
        <v>4612.3829999999998</v>
      </c>
      <c r="AV32" s="112">
        <v>4120.1509999999998</v>
      </c>
      <c r="AW32" s="112">
        <v>3385.6255241999997</v>
      </c>
      <c r="AX32" s="112">
        <v>4136.5721950569005</v>
      </c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</row>
    <row r="33" spans="2:73" ht="15" customHeight="1">
      <c r="B33" s="154" t="s">
        <v>167</v>
      </c>
      <c r="C33" s="129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19.647212620000001</v>
      </c>
      <c r="Z33" s="101">
        <v>141.83665378000001</v>
      </c>
      <c r="AA33" s="101">
        <v>421.28815975999998</v>
      </c>
      <c r="AB33" s="101">
        <v>784.99195646999999</v>
      </c>
      <c r="AC33" s="101">
        <v>1293.3789317000001</v>
      </c>
      <c r="AD33" s="101">
        <v>807.93285974000003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</row>
    <row r="34" spans="2:73" ht="15" customHeight="1">
      <c r="B34" s="154" t="s">
        <v>168</v>
      </c>
      <c r="C34" s="129"/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28.770793909999998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</row>
    <row r="35" spans="2:73" ht="15" customHeight="1">
      <c r="B35" s="154" t="s">
        <v>169</v>
      </c>
      <c r="C35" s="129"/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2507.3330000000001</v>
      </c>
      <c r="AN35" s="101">
        <v>0</v>
      </c>
      <c r="AO35" s="101">
        <v>0</v>
      </c>
      <c r="AP35" s="101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</row>
    <row r="36" spans="2:73" ht="15" customHeight="1">
      <c r="B36" s="154" t="s">
        <v>228</v>
      </c>
      <c r="C36" s="129"/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310.35528993000003</v>
      </c>
      <c r="AJ36" s="101">
        <v>796.21443511999996</v>
      </c>
      <c r="AK36" s="101">
        <v>868.18873807</v>
      </c>
      <c r="AL36" s="101">
        <v>906.63300000000004</v>
      </c>
      <c r="AM36" s="101">
        <v>0</v>
      </c>
      <c r="AN36" s="101">
        <v>0</v>
      </c>
      <c r="AO36" s="101">
        <v>0</v>
      </c>
      <c r="AP36" s="101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</row>
    <row r="37" spans="2:73" ht="15" customHeight="1">
      <c r="B37" s="154" t="s">
        <v>458</v>
      </c>
      <c r="C37" s="12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274"/>
      <c r="AN37" s="274"/>
      <c r="AO37" s="274"/>
      <c r="AP37" s="274"/>
      <c r="AQ37" s="274"/>
      <c r="AR37" s="275"/>
      <c r="AS37" s="275"/>
      <c r="AT37" s="275"/>
      <c r="AU37" s="275"/>
      <c r="AV37" s="275"/>
      <c r="AW37" s="275">
        <v>28.139241200000001</v>
      </c>
      <c r="AX37" s="275">
        <v>402.18730530939996</v>
      </c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</row>
    <row r="38" spans="2:73" ht="15" customHeight="1">
      <c r="B38" s="154" t="s">
        <v>459</v>
      </c>
      <c r="C38" s="12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>
        <v>2114.1922854899999</v>
      </c>
      <c r="AM38" s="274">
        <v>1988.9423801199998</v>
      </c>
      <c r="AN38" s="274">
        <v>1137.1007631199998</v>
      </c>
      <c r="AO38" s="274">
        <v>975.29320867999991</v>
      </c>
      <c r="AP38" s="274">
        <v>916.65696660000003</v>
      </c>
      <c r="AQ38" s="274">
        <v>971.67449998000006</v>
      </c>
      <c r="AR38" s="275">
        <v>1251.6580462699999</v>
      </c>
      <c r="AS38" s="275">
        <v>1221.7025933299999</v>
      </c>
      <c r="AT38" s="275">
        <v>1921.19379506</v>
      </c>
      <c r="AU38" s="275">
        <v>3124.2827764899998</v>
      </c>
      <c r="AV38" s="275">
        <v>3003.6046186100002</v>
      </c>
      <c r="AW38" s="275">
        <v>2814.1920876999998</v>
      </c>
      <c r="AX38" s="275">
        <v>3150.6445614138997</v>
      </c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</row>
    <row r="39" spans="2:73" ht="15" customHeight="1">
      <c r="C39" s="12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</row>
    <row r="40" spans="2:73" s="117" customFormat="1" ht="15" customHeight="1">
      <c r="B40" s="288" t="s">
        <v>230</v>
      </c>
      <c r="C40" s="287"/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7">
        <v>0</v>
      </c>
      <c r="Y40" s="97">
        <v>19.447260379999999</v>
      </c>
      <c r="Z40" s="97">
        <v>107.58052121</v>
      </c>
      <c r="AA40" s="97">
        <v>244.69627245999999</v>
      </c>
      <c r="AB40" s="97">
        <v>363.93063423000001</v>
      </c>
      <c r="AC40" s="97">
        <v>515.28723278000007</v>
      </c>
      <c r="AD40" s="97">
        <v>617.47555985000008</v>
      </c>
      <c r="AE40" s="97">
        <v>628.49183282000001</v>
      </c>
      <c r="AF40" s="97">
        <v>768.55212668000001</v>
      </c>
      <c r="AG40" s="97">
        <v>879.23967818999995</v>
      </c>
      <c r="AH40" s="97">
        <v>1481.1188</v>
      </c>
      <c r="AI40" s="97">
        <v>1276.9353413599999</v>
      </c>
      <c r="AJ40" s="97">
        <v>2008.0390603000001</v>
      </c>
      <c r="AK40" s="97">
        <v>3452.2867941199997</v>
      </c>
      <c r="AL40" s="97">
        <v>4078.7909999999997</v>
      </c>
      <c r="AM40" s="97">
        <v>987.029</v>
      </c>
      <c r="AN40" s="97">
        <v>798.63113341999997</v>
      </c>
      <c r="AO40" s="185">
        <v>676.69285358239995</v>
      </c>
      <c r="AP40" s="185">
        <v>929.00700000000006</v>
      </c>
      <c r="AQ40" s="185">
        <v>1301.152</v>
      </c>
      <c r="AR40" s="185">
        <v>2512.73</v>
      </c>
      <c r="AS40" s="185">
        <v>3521.6530000000002</v>
      </c>
      <c r="AT40" s="185">
        <v>6423.9333307299994</v>
      </c>
      <c r="AU40" s="185">
        <v>8913.8269999999993</v>
      </c>
      <c r="AV40" s="185">
        <v>7546.3640000000005</v>
      </c>
      <c r="AW40" s="185">
        <v>5439.8229267999995</v>
      </c>
      <c r="AX40" s="185">
        <v>4523.7643252086</v>
      </c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</row>
    <row r="41" spans="2:73" ht="15" customHeight="1">
      <c r="B41" s="154" t="s">
        <v>466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19.447260379999999</v>
      </c>
      <c r="Z41" s="101">
        <v>80.113842849999997</v>
      </c>
      <c r="AA41" s="101">
        <v>141.34310846</v>
      </c>
      <c r="AB41" s="101">
        <v>176.88681056999999</v>
      </c>
      <c r="AC41" s="101">
        <v>206.96562517000001</v>
      </c>
      <c r="AD41" s="101">
        <v>185.56739225999999</v>
      </c>
      <c r="AE41" s="101">
        <v>191.13729853999999</v>
      </c>
      <c r="AF41" s="101">
        <v>225.99502989999999</v>
      </c>
      <c r="AG41" s="101">
        <v>402.56600047000001</v>
      </c>
      <c r="AH41" s="101">
        <v>727.93209999999999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2">
        <v>0</v>
      </c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</row>
    <row r="42" spans="2:73" ht="15" customHeight="1">
      <c r="B42" s="154" t="s">
        <v>171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27.46667836</v>
      </c>
      <c r="AA42" s="101">
        <v>103.35316400000001</v>
      </c>
      <c r="AB42" s="101">
        <v>187.04382365999999</v>
      </c>
      <c r="AC42" s="101">
        <v>308.32160761</v>
      </c>
      <c r="AD42" s="101">
        <v>353.18500683000002</v>
      </c>
      <c r="AE42" s="101">
        <v>308.57846426999998</v>
      </c>
      <c r="AF42" s="101">
        <v>244.90799999999999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2">
        <v>0</v>
      </c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</row>
    <row r="43" spans="2:73" ht="15" customHeight="1">
      <c r="B43" s="154" t="s">
        <v>172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78.723160759999999</v>
      </c>
      <c r="AE43" s="101">
        <v>128.77607001000001</v>
      </c>
      <c r="AF43" s="101">
        <v>139.33159667000001</v>
      </c>
      <c r="AG43" s="101">
        <v>184.18450125000001</v>
      </c>
      <c r="AH43" s="101">
        <v>197.4836</v>
      </c>
      <c r="AI43" s="101">
        <v>291.25519903999998</v>
      </c>
      <c r="AJ43" s="101">
        <v>363.38861029999998</v>
      </c>
      <c r="AK43" s="101">
        <v>393.09023767999997</v>
      </c>
      <c r="AL43" s="101">
        <v>365.15300000000002</v>
      </c>
      <c r="AM43" s="101">
        <v>350.83499999999998</v>
      </c>
      <c r="AN43" s="101">
        <v>280.72589235000004</v>
      </c>
      <c r="AO43" s="112">
        <v>0.61608643480000003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2">
        <v>0</v>
      </c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</row>
    <row r="44" spans="2:73" ht="15" customHeight="1">
      <c r="B44" s="154" t="s">
        <v>173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158.31750011</v>
      </c>
      <c r="AG44" s="101">
        <v>292.48917647000002</v>
      </c>
      <c r="AH44" s="101">
        <v>555.70309999999995</v>
      </c>
      <c r="AI44" s="101">
        <v>985.68014231999996</v>
      </c>
      <c r="AJ44" s="101">
        <v>1644.6504500000001</v>
      </c>
      <c r="AK44" s="101">
        <v>2455.0741686299998</v>
      </c>
      <c r="AL44" s="101">
        <v>2885.4659999999999</v>
      </c>
      <c r="AM44" s="101">
        <v>0</v>
      </c>
      <c r="AN44" s="101">
        <v>0</v>
      </c>
      <c r="AO44" s="101">
        <v>0</v>
      </c>
      <c r="AP44" s="101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</row>
    <row r="45" spans="2:73" ht="15" customHeight="1">
      <c r="B45" s="154" t="s">
        <v>174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604.12238780999996</v>
      </c>
      <c r="AL45" s="101">
        <v>828.17200000000003</v>
      </c>
      <c r="AM45" s="101">
        <v>636.19399999999996</v>
      </c>
      <c r="AN45" s="101">
        <v>517.90524106999999</v>
      </c>
      <c r="AO45" s="112">
        <v>525.84358322759999</v>
      </c>
      <c r="AP45" s="112">
        <v>647.58600000000001</v>
      </c>
      <c r="AQ45" s="112">
        <v>804.04</v>
      </c>
      <c r="AR45" s="112">
        <v>1051.115</v>
      </c>
      <c r="AS45" s="112">
        <v>1397.68</v>
      </c>
      <c r="AT45" s="112">
        <v>1767.1904592599999</v>
      </c>
      <c r="AU45" s="112">
        <v>2086.98</v>
      </c>
      <c r="AV45" s="112">
        <v>1622.3579999999999</v>
      </c>
      <c r="AW45" s="112">
        <v>1288.2624215999999</v>
      </c>
      <c r="AX45" s="112">
        <v>1219.3240883434</v>
      </c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</row>
    <row r="46" spans="2:73" ht="15" customHeight="1">
      <c r="B46" s="212" t="s">
        <v>175</v>
      </c>
      <c r="C46" s="95"/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11">
        <v>150.23318391999999</v>
      </c>
      <c r="AP46" s="111">
        <v>281.42099999999999</v>
      </c>
      <c r="AQ46" s="112">
        <v>497.11200000000002</v>
      </c>
      <c r="AR46" s="112">
        <v>774.87100000000009</v>
      </c>
      <c r="AS46" s="112">
        <v>1054.9380000000001</v>
      </c>
      <c r="AT46" s="112">
        <v>1317.63523622</v>
      </c>
      <c r="AU46" s="112">
        <v>1554.0909999999999</v>
      </c>
      <c r="AV46" s="112">
        <v>1313.2720000000002</v>
      </c>
      <c r="AW46" s="112">
        <v>565.69330519999994</v>
      </c>
      <c r="AX46" s="112">
        <v>263.58241816029999</v>
      </c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</row>
    <row r="47" spans="2:73" ht="15" customHeight="1">
      <c r="B47" s="212" t="s">
        <v>329</v>
      </c>
      <c r="C47" s="95"/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12">
        <v>0</v>
      </c>
      <c r="AR47" s="112">
        <v>686.74399999999991</v>
      </c>
      <c r="AS47" s="112">
        <v>1069.0349999999999</v>
      </c>
      <c r="AT47" s="112">
        <v>1627.9274507299999</v>
      </c>
      <c r="AU47" s="112">
        <v>1928.9199999999998</v>
      </c>
      <c r="AV47" s="112">
        <v>1548.595</v>
      </c>
      <c r="AW47" s="112">
        <v>1283.1816111000001</v>
      </c>
      <c r="AX47" s="112">
        <v>1032.6720861517999</v>
      </c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</row>
    <row r="48" spans="2:73" ht="15" customHeight="1">
      <c r="B48" s="212" t="s">
        <v>382</v>
      </c>
      <c r="C48" s="95"/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12">
        <v>0</v>
      </c>
      <c r="AR48" s="112">
        <v>0</v>
      </c>
      <c r="AS48" s="112">
        <v>0</v>
      </c>
      <c r="AT48" s="112">
        <v>1711.18018452</v>
      </c>
      <c r="AU48" s="112">
        <v>3343.8359999999998</v>
      </c>
      <c r="AV48" s="112">
        <v>3062.1390000000001</v>
      </c>
      <c r="AW48" s="112">
        <v>2302.6855888999999</v>
      </c>
      <c r="AX48" s="112">
        <v>2008.1857325530996</v>
      </c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</row>
    <row r="49" spans="2:66" ht="7.5" customHeight="1" thickBot="1"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112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</row>
    <row r="50" spans="2:66" ht="18" customHeight="1">
      <c r="B50" s="129" t="s">
        <v>78</v>
      </c>
      <c r="C50" s="158" t="s">
        <v>343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</row>
    <row r="51" spans="2:66" ht="18" customHeight="1">
      <c r="B51" s="129" t="s">
        <v>79</v>
      </c>
      <c r="C51" s="158" t="s">
        <v>467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</row>
    <row r="52" spans="2:66" ht="18" customHeight="1">
      <c r="B52" s="129" t="s">
        <v>80</v>
      </c>
      <c r="C52" s="158" t="s">
        <v>191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</row>
    <row r="53" spans="2:66" ht="18" customHeight="1">
      <c r="B53" s="129" t="s">
        <v>135</v>
      </c>
      <c r="C53" s="158" t="s">
        <v>192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2:66" ht="18" customHeight="1">
      <c r="B54" s="129" t="s">
        <v>318</v>
      </c>
      <c r="C54" s="158" t="s">
        <v>344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</row>
    <row r="55" spans="2:66" ht="18" customHeight="1">
      <c r="B55" s="129" t="s">
        <v>383</v>
      </c>
      <c r="C55" s="158" t="s">
        <v>386</v>
      </c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2:66" ht="18" customHeight="1">
      <c r="B56" s="129" t="s">
        <v>445</v>
      </c>
      <c r="C56" s="158" t="s">
        <v>462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2:66" ht="18" customHeight="1">
      <c r="B57" s="129" t="s">
        <v>446</v>
      </c>
      <c r="C57" s="158" t="s">
        <v>464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2:66" ht="18" customHeight="1">
      <c r="B58" s="129" t="s">
        <v>361</v>
      </c>
      <c r="C58" s="129" t="s">
        <v>360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2:66" ht="18" customHeight="1">
      <c r="B59" s="158" t="s">
        <v>185</v>
      </c>
      <c r="C59" s="158" t="s">
        <v>450</v>
      </c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2:66" ht="18" customHeight="1"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2:66"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2:66"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2:66"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</row>
    <row r="64" spans="2:66"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</row>
    <row r="65" spans="30:59"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</row>
    <row r="66" spans="30:59"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</row>
    <row r="67" spans="30:59"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</row>
    <row r="68" spans="30:59"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30:59"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30:59"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30:59">
      <c r="AD71" s="114"/>
      <c r="AE71" s="114"/>
      <c r="AF71" s="114"/>
      <c r="AG71" s="114"/>
      <c r="AH71" s="114"/>
      <c r="AI71" s="114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</row>
    <row r="72" spans="30:59">
      <c r="AD72" s="114"/>
      <c r="AE72" s="114"/>
      <c r="AF72" s="114"/>
      <c r="AG72" s="114"/>
      <c r="AH72" s="114"/>
      <c r="AI72" s="114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</row>
    <row r="73" spans="30:59">
      <c r="AD73" s="114"/>
      <c r="AE73" s="114"/>
      <c r="AF73" s="114"/>
      <c r="AG73" s="114"/>
      <c r="AH73" s="114"/>
      <c r="AI73" s="114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</row>
    <row r="74" spans="30:59">
      <c r="AD74" s="114"/>
      <c r="AE74" s="114"/>
      <c r="AF74" s="114"/>
      <c r="AG74" s="114"/>
      <c r="AH74" s="114"/>
      <c r="AI74" s="114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</row>
    <row r="75" spans="30:59">
      <c r="AD75" s="114"/>
      <c r="AE75" s="114"/>
      <c r="AF75" s="114"/>
      <c r="AG75" s="114"/>
      <c r="AH75" s="114"/>
      <c r="AI75" s="114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</row>
    <row r="76" spans="30:59">
      <c r="AD76" s="114"/>
      <c r="AE76" s="114"/>
      <c r="AF76" s="114"/>
      <c r="AG76" s="114"/>
      <c r="AH76" s="114"/>
      <c r="AI76" s="114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</row>
    <row r="77" spans="30:59">
      <c r="AD77" s="114"/>
      <c r="AE77" s="114"/>
      <c r="AF77" s="114"/>
      <c r="AG77" s="114"/>
      <c r="AH77" s="114"/>
      <c r="AI77" s="114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</row>
    <row r="78" spans="30:59">
      <c r="AD78" s="114"/>
      <c r="AE78" s="114"/>
      <c r="AF78" s="114"/>
      <c r="AG78" s="114"/>
      <c r="AH78" s="114"/>
      <c r="AI78" s="114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</row>
    <row r="79" spans="30:59">
      <c r="AD79" s="114"/>
      <c r="AE79" s="114"/>
      <c r="AF79" s="114"/>
      <c r="AG79" s="114"/>
      <c r="AH79" s="114"/>
      <c r="AI79" s="114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</row>
    <row r="80" spans="30:59">
      <c r="AD80" s="114"/>
      <c r="AE80" s="114"/>
      <c r="AF80" s="114"/>
      <c r="AG80" s="114"/>
      <c r="AH80" s="114"/>
      <c r="AI80" s="114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</row>
    <row r="81" spans="30:49">
      <c r="AD81" s="114"/>
      <c r="AE81" s="114"/>
      <c r="AF81" s="114"/>
      <c r="AG81" s="114"/>
      <c r="AH81" s="114"/>
      <c r="AI81" s="114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</row>
    <row r="82" spans="30:49">
      <c r="AD82" s="114"/>
      <c r="AE82" s="114"/>
      <c r="AF82" s="114"/>
      <c r="AG82" s="114"/>
      <c r="AH82" s="114"/>
      <c r="AI82" s="114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</row>
    <row r="83" spans="30:49">
      <c r="AD83" s="114"/>
      <c r="AE83" s="114"/>
      <c r="AF83" s="114"/>
      <c r="AG83" s="114"/>
      <c r="AH83" s="114"/>
      <c r="AI83" s="114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</row>
    <row r="84" spans="30:49">
      <c r="AD84" s="114"/>
      <c r="AE84" s="114"/>
      <c r="AF84" s="114"/>
      <c r="AG84" s="114"/>
      <c r="AH84" s="114"/>
      <c r="AI84" s="114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</row>
    <row r="85" spans="30:49">
      <c r="AD85" s="114"/>
      <c r="AE85" s="114"/>
      <c r="AF85" s="114"/>
      <c r="AG85" s="114"/>
      <c r="AH85" s="114"/>
      <c r="AI85" s="114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</row>
    <row r="86" spans="30:49">
      <c r="AD86" s="114"/>
      <c r="AE86" s="114"/>
      <c r="AF86" s="114"/>
      <c r="AG86" s="114"/>
      <c r="AH86" s="114"/>
      <c r="AI86" s="114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</row>
    <row r="87" spans="30:49">
      <c r="AD87" s="114"/>
      <c r="AE87" s="114"/>
      <c r="AF87" s="114"/>
      <c r="AG87" s="114"/>
      <c r="AH87" s="114"/>
      <c r="AI87" s="114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</row>
    <row r="88" spans="30:49">
      <c r="AD88" s="114"/>
      <c r="AE88" s="114"/>
      <c r="AF88" s="114"/>
      <c r="AG88" s="114"/>
      <c r="AH88" s="114"/>
      <c r="AI88" s="114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</row>
    <row r="89" spans="30:49">
      <c r="AD89" s="114"/>
      <c r="AE89" s="114"/>
      <c r="AF89" s="114"/>
      <c r="AG89" s="114"/>
      <c r="AH89" s="114"/>
      <c r="AI89" s="114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</row>
    <row r="90" spans="30:49">
      <c r="AD90" s="114"/>
      <c r="AE90" s="114"/>
      <c r="AF90" s="114"/>
      <c r="AG90" s="114"/>
      <c r="AH90" s="114"/>
      <c r="AI90" s="114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</row>
    <row r="91" spans="30:49">
      <c r="AD91" s="114"/>
      <c r="AE91" s="114"/>
      <c r="AF91" s="114"/>
      <c r="AG91" s="114"/>
      <c r="AH91" s="114"/>
      <c r="AI91" s="114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</row>
    <row r="92" spans="30:49">
      <c r="AD92" s="114"/>
      <c r="AE92" s="114"/>
      <c r="AF92" s="114"/>
      <c r="AG92" s="114"/>
      <c r="AH92" s="114"/>
      <c r="AI92" s="114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</row>
    <row r="93" spans="30:49">
      <c r="AD93" s="114"/>
      <c r="AE93" s="114"/>
      <c r="AF93" s="114"/>
      <c r="AG93" s="114"/>
      <c r="AH93" s="114"/>
      <c r="AI93" s="114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</row>
    <row r="94" spans="30:49"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</row>
    <row r="95" spans="30:49"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</row>
    <row r="96" spans="30:49"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</row>
    <row r="97" spans="36:36">
      <c r="AJ97" s="111"/>
    </row>
    <row r="98" spans="36:36">
      <c r="AJ98" s="111"/>
    </row>
    <row r="99" spans="36:36">
      <c r="AJ99" s="111"/>
    </row>
    <row r="100" spans="36:36">
      <c r="AJ100" s="111"/>
    </row>
  </sheetData>
  <mergeCells count="4">
    <mergeCell ref="B3:C3"/>
    <mergeCell ref="B40:C40"/>
    <mergeCell ref="B9:C9"/>
    <mergeCell ref="B7:C7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B82"/>
  <sheetViews>
    <sheetView zoomScale="80" zoomScaleNormal="80" zoomScaleSheetLayoutView="100" workbookViewId="0"/>
  </sheetViews>
  <sheetFormatPr baseColWidth="10" defaultRowHeight="12.75"/>
  <cols>
    <col min="1" max="1" width="3.33203125" style="91" customWidth="1"/>
    <col min="2" max="2" width="13.6640625" style="90" customWidth="1"/>
    <col min="3" max="3" width="56.21875" style="90" customWidth="1"/>
    <col min="4" max="5" width="7.33203125" style="90" customWidth="1"/>
    <col min="6" max="6" width="7.6640625" style="90" customWidth="1"/>
    <col min="7" max="8" width="7.33203125" style="90" customWidth="1"/>
    <col min="9" max="9" width="7.6640625" style="90" customWidth="1"/>
    <col min="10" max="23" width="9.33203125" style="90" customWidth="1"/>
    <col min="24" max="29" width="10.44140625" style="91" customWidth="1"/>
    <col min="30" max="32" width="11.5546875" style="91" customWidth="1"/>
    <col min="33" max="33" width="13.88671875" style="91" customWidth="1"/>
    <col min="34" max="34" width="18.77734375" style="91" customWidth="1"/>
    <col min="35" max="41" width="9.33203125" style="91" customWidth="1"/>
    <col min="42" max="44" width="10.44140625" style="91" customWidth="1"/>
    <col min="45" max="45" width="9.33203125" style="91" customWidth="1"/>
    <col min="46" max="55" width="10.44140625" style="91" customWidth="1"/>
    <col min="56" max="58" width="11.5546875" style="91" customWidth="1"/>
    <col min="59" max="16384" width="11.5546875" style="91"/>
  </cols>
  <sheetData>
    <row r="1" spans="2:80" ht="18" customHeight="1">
      <c r="B1" s="88" t="s">
        <v>363</v>
      </c>
      <c r="C1" s="89"/>
      <c r="D1" s="89"/>
      <c r="E1" s="89"/>
      <c r="F1" s="89"/>
      <c r="G1" s="89"/>
      <c r="H1" s="89"/>
      <c r="I1" s="89"/>
      <c r="J1" s="89"/>
    </row>
    <row r="2" spans="2:80" ht="18" customHeight="1">
      <c r="B2" s="136" t="s">
        <v>314</v>
      </c>
      <c r="C2" s="92"/>
      <c r="D2" s="86"/>
      <c r="E2" s="92"/>
      <c r="F2" s="92"/>
      <c r="G2" s="92"/>
      <c r="H2" s="92"/>
      <c r="I2" s="92"/>
      <c r="J2" s="92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80" ht="18" customHeight="1">
      <c r="B3" s="286" t="s">
        <v>362</v>
      </c>
      <c r="C3" s="286"/>
      <c r="D3" s="286"/>
      <c r="E3" s="286"/>
      <c r="F3" s="286"/>
      <c r="G3" s="286"/>
      <c r="H3" s="286"/>
      <c r="I3" s="286"/>
      <c r="J3" s="286"/>
      <c r="X3" s="90"/>
      <c r="Y3" s="90"/>
      <c r="Z3" s="90"/>
      <c r="AA3" s="90"/>
      <c r="AB3" s="90"/>
      <c r="AC3" s="90"/>
      <c r="AD3" s="90"/>
      <c r="AE3" s="90"/>
      <c r="AF3" s="90"/>
      <c r="AG3" s="90"/>
    </row>
    <row r="4" spans="2:80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2:80" s="95" customFormat="1" ht="30" customHeight="1" thickBot="1">
      <c r="B5" s="132" t="s">
        <v>326</v>
      </c>
      <c r="C5" s="94"/>
      <c r="D5" s="232">
        <v>1960</v>
      </c>
      <c r="E5" s="232">
        <v>1961</v>
      </c>
      <c r="F5" s="232">
        <v>1962</v>
      </c>
      <c r="G5" s="232">
        <v>1963</v>
      </c>
      <c r="H5" s="232">
        <v>1964</v>
      </c>
      <c r="I5" s="232">
        <v>1965</v>
      </c>
      <c r="J5" s="232">
        <v>1966</v>
      </c>
      <c r="K5" s="232">
        <v>1967</v>
      </c>
      <c r="L5" s="232">
        <v>1968</v>
      </c>
      <c r="M5" s="232">
        <v>1969</v>
      </c>
      <c r="N5" s="232">
        <v>1970</v>
      </c>
      <c r="O5" s="232">
        <v>1971</v>
      </c>
      <c r="P5" s="232">
        <v>1972</v>
      </c>
      <c r="Q5" s="232">
        <v>1973</v>
      </c>
      <c r="R5" s="232">
        <v>1974</v>
      </c>
      <c r="S5" s="232">
        <v>1975</v>
      </c>
      <c r="T5" s="232">
        <v>1976</v>
      </c>
      <c r="U5" s="232">
        <v>1977</v>
      </c>
      <c r="V5" s="232">
        <v>1978</v>
      </c>
      <c r="W5" s="232">
        <v>1979</v>
      </c>
      <c r="X5" s="232">
        <v>1980</v>
      </c>
      <c r="Y5" s="232">
        <v>1981</v>
      </c>
      <c r="Z5" s="232">
        <v>1982</v>
      </c>
      <c r="AA5" s="232">
        <v>1983</v>
      </c>
      <c r="AB5" s="232">
        <v>1984</v>
      </c>
      <c r="AC5" s="232">
        <v>1985</v>
      </c>
      <c r="AD5" s="232">
        <v>1986</v>
      </c>
      <c r="AE5" s="232">
        <v>1987</v>
      </c>
      <c r="AF5" s="232">
        <v>1988</v>
      </c>
      <c r="AG5" s="232">
        <v>1989</v>
      </c>
      <c r="AH5" s="232">
        <v>1990</v>
      </c>
      <c r="AI5" s="232">
        <v>1991</v>
      </c>
      <c r="AJ5" s="232">
        <v>1992</v>
      </c>
      <c r="AK5" s="232">
        <v>1993</v>
      </c>
      <c r="AL5" s="232">
        <v>1994</v>
      </c>
      <c r="AM5" s="232">
        <v>1995</v>
      </c>
      <c r="AN5" s="232">
        <v>1996</v>
      </c>
      <c r="AO5" s="232">
        <v>1997</v>
      </c>
      <c r="AP5" s="232">
        <v>1998</v>
      </c>
      <c r="AQ5" s="232">
        <v>1999</v>
      </c>
      <c r="AR5" s="232">
        <v>2000</v>
      </c>
      <c r="AS5" s="232">
        <v>2001</v>
      </c>
      <c r="AT5" s="232">
        <v>2002</v>
      </c>
      <c r="AU5" s="232">
        <v>2003</v>
      </c>
      <c r="AV5" s="232">
        <v>2004</v>
      </c>
      <c r="AW5" s="232">
        <v>2005</v>
      </c>
      <c r="AX5" s="232">
        <v>2006</v>
      </c>
      <c r="AY5" s="232">
        <v>2007</v>
      </c>
      <c r="AZ5" s="232">
        <v>2008</v>
      </c>
      <c r="BA5" s="232">
        <v>2009</v>
      </c>
      <c r="BB5" s="232">
        <v>2010</v>
      </c>
      <c r="BC5" s="232">
        <v>2011</v>
      </c>
      <c r="BD5" s="232">
        <v>2012</v>
      </c>
      <c r="BE5" s="232">
        <v>2013</v>
      </c>
      <c r="BF5" s="232">
        <v>2014</v>
      </c>
      <c r="BG5" s="232">
        <v>2015</v>
      </c>
      <c r="BH5" s="232">
        <v>2016</v>
      </c>
      <c r="BI5" s="232">
        <v>2017</v>
      </c>
      <c r="BJ5" s="232">
        <v>2018</v>
      </c>
      <c r="BK5" s="232">
        <v>2019</v>
      </c>
      <c r="BL5" s="232">
        <v>2020</v>
      </c>
    </row>
    <row r="6" spans="2:80" ht="15" customHeight="1"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0"/>
      <c r="AI6" s="90"/>
      <c r="AJ6" s="90"/>
      <c r="AK6" s="90"/>
      <c r="AL6" s="90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</row>
    <row r="7" spans="2:80" s="95" customFormat="1" ht="15" customHeight="1">
      <c r="B7" s="288" t="s">
        <v>133</v>
      </c>
      <c r="C7" s="287"/>
      <c r="D7" s="97">
        <v>453</v>
      </c>
      <c r="E7" s="97">
        <v>479.4</v>
      </c>
      <c r="F7" s="97">
        <v>521.79999999999995</v>
      </c>
      <c r="G7" s="97">
        <v>568.70000000000005</v>
      </c>
      <c r="H7" s="97">
        <v>694.9</v>
      </c>
      <c r="I7" s="97">
        <v>907.1</v>
      </c>
      <c r="J7" s="97">
        <v>1167.5</v>
      </c>
      <c r="K7" s="97">
        <v>1399</v>
      </c>
      <c r="L7" s="97">
        <v>1645.4</v>
      </c>
      <c r="M7" s="97">
        <v>1780.9</v>
      </c>
      <c r="N7" s="97">
        <v>1930.1999999999998</v>
      </c>
      <c r="O7" s="97">
        <v>2076</v>
      </c>
      <c r="P7" s="97">
        <v>2347.1</v>
      </c>
      <c r="Q7" s="97">
        <v>3110</v>
      </c>
      <c r="R7" s="97">
        <v>4254.8</v>
      </c>
      <c r="S7" s="97">
        <v>4917.3999999999996</v>
      </c>
      <c r="T7" s="97">
        <v>5770.0999999999995</v>
      </c>
      <c r="U7" s="97">
        <v>7038.8000000000011</v>
      </c>
      <c r="V7" s="97">
        <v>7268.0999999999995</v>
      </c>
      <c r="W7" s="97">
        <v>8116.3</v>
      </c>
      <c r="X7" s="97">
        <v>10987.2</v>
      </c>
      <c r="Y7" s="97">
        <v>14221.800000000001</v>
      </c>
      <c r="Z7" s="97">
        <v>16711.3</v>
      </c>
      <c r="AA7" s="97">
        <v>18786.2</v>
      </c>
      <c r="AB7" s="97">
        <v>25441.100000000002</v>
      </c>
      <c r="AC7" s="97">
        <v>46213.799999999996</v>
      </c>
      <c r="AD7" s="97">
        <v>144132.79999999999</v>
      </c>
      <c r="AE7" s="97">
        <v>877300.39999999991</v>
      </c>
      <c r="AF7" s="97">
        <v>203420.69999999998</v>
      </c>
      <c r="AG7" s="97">
        <v>6368809.4999999991</v>
      </c>
      <c r="AH7" s="97">
        <v>1227698790.1600001</v>
      </c>
      <c r="AI7" s="97">
        <v>2602.2999999999993</v>
      </c>
      <c r="AJ7" s="97">
        <v>3049.9</v>
      </c>
      <c r="AK7" s="97">
        <v>3037</v>
      </c>
      <c r="AL7" s="97">
        <v>4063.2999999999997</v>
      </c>
      <c r="AM7" s="97">
        <v>5531.2103147099997</v>
      </c>
      <c r="AN7" s="98">
        <v>5206.0799857700013</v>
      </c>
      <c r="AO7" s="98">
        <v>7201.9531324999998</v>
      </c>
      <c r="AP7" s="98">
        <v>10322.508472319996</v>
      </c>
      <c r="AQ7" s="98">
        <v>14287.11233919</v>
      </c>
      <c r="AR7" s="98">
        <v>12889.094767549999</v>
      </c>
      <c r="AS7" s="98">
        <v>9935.1239874973799</v>
      </c>
      <c r="AT7" s="98">
        <v>11327.065088070001</v>
      </c>
      <c r="AU7" s="98">
        <v>14724.636065500003</v>
      </c>
      <c r="AV7" s="98">
        <v>18776.298299999999</v>
      </c>
      <c r="AW7" s="98">
        <v>24415.515280110001</v>
      </c>
      <c r="AX7" s="98">
        <v>31941.771799900001</v>
      </c>
      <c r="AY7" s="98">
        <v>42026.333033620002</v>
      </c>
      <c r="AZ7" s="98">
        <v>47198.625999999997</v>
      </c>
      <c r="BA7" s="98">
        <v>44241.663179299983</v>
      </c>
      <c r="BB7" s="98">
        <v>45289.102003850021</v>
      </c>
      <c r="BC7" s="98">
        <v>53852.398960349979</v>
      </c>
      <c r="BD7" s="98">
        <v>69457.164721990004</v>
      </c>
      <c r="BE7" s="98">
        <v>84281.793489915915</v>
      </c>
      <c r="BF7" s="98">
        <v>100712.01206302999</v>
      </c>
      <c r="BG7" s="98">
        <v>123839.2731469</v>
      </c>
      <c r="BH7" s="98">
        <f>SUM(BH8:BH16)</f>
        <v>146721.59427580002</v>
      </c>
      <c r="BI7" s="99">
        <f>+BI8+BI9+BI10+BI11+BI12+BI13+BI14+BI16</f>
        <v>167150.30047284995</v>
      </c>
      <c r="BJ7" s="99">
        <v>152240.02461804001</v>
      </c>
      <c r="BK7" s="99">
        <v>132386.0176335384</v>
      </c>
      <c r="BL7" s="99">
        <v>127644.84013018757</v>
      </c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2:80" s="95" customFormat="1" ht="15" customHeight="1">
      <c r="B8" s="138" t="s">
        <v>231</v>
      </c>
      <c r="C8" s="116"/>
      <c r="D8" s="100">
        <v>54.6</v>
      </c>
      <c r="E8" s="101">
        <v>0</v>
      </c>
      <c r="F8" s="101">
        <v>0</v>
      </c>
      <c r="G8" s="101">
        <v>0</v>
      </c>
      <c r="H8" s="101">
        <v>0</v>
      </c>
      <c r="I8" s="100">
        <v>117.89999999999999</v>
      </c>
      <c r="J8" s="101">
        <v>0</v>
      </c>
      <c r="K8" s="100">
        <v>138.30000000000001</v>
      </c>
      <c r="L8" s="100">
        <v>140</v>
      </c>
      <c r="M8" s="100">
        <v>150.1</v>
      </c>
      <c r="N8" s="100">
        <v>197.4</v>
      </c>
      <c r="O8" s="100">
        <v>226.8</v>
      </c>
      <c r="P8" s="100">
        <v>263.8</v>
      </c>
      <c r="Q8" s="100">
        <v>372.59999999999997</v>
      </c>
      <c r="R8" s="100">
        <v>549.4</v>
      </c>
      <c r="S8" s="100">
        <v>542.79999999999995</v>
      </c>
      <c r="T8" s="100">
        <v>762.59999999999991</v>
      </c>
      <c r="U8" s="100">
        <v>1189</v>
      </c>
      <c r="V8" s="100">
        <v>1067.3</v>
      </c>
      <c r="W8" s="101">
        <v>0</v>
      </c>
      <c r="X8" s="100">
        <v>1107.5999999999999</v>
      </c>
      <c r="Y8" s="100">
        <v>1035.8</v>
      </c>
      <c r="Z8" s="100">
        <v>978.1</v>
      </c>
      <c r="AA8" s="100">
        <v>948.3</v>
      </c>
      <c r="AB8" s="100">
        <v>999.2</v>
      </c>
      <c r="AC8" s="100">
        <v>3225.6</v>
      </c>
      <c r="AD8" s="100">
        <v>19117.599999999999</v>
      </c>
      <c r="AE8" s="100">
        <v>185441.5</v>
      </c>
      <c r="AF8" s="100">
        <v>57854</v>
      </c>
      <c r="AG8" s="100">
        <v>2490177.7999999998</v>
      </c>
      <c r="AH8" s="100">
        <v>224104903.32999998</v>
      </c>
      <c r="AI8" s="100">
        <v>380.2</v>
      </c>
      <c r="AJ8" s="100">
        <v>444.7</v>
      </c>
      <c r="AK8" s="100">
        <v>735.1</v>
      </c>
      <c r="AL8" s="100">
        <v>1044.0999999999999</v>
      </c>
      <c r="AM8" s="100">
        <v>948.45584052000004</v>
      </c>
      <c r="AN8" s="96">
        <v>1015.19924116</v>
      </c>
      <c r="AO8" s="96">
        <v>1368.9</v>
      </c>
      <c r="AP8" s="96">
        <v>2002.0850967199999</v>
      </c>
      <c r="AQ8" s="96">
        <v>2898.9782104800001</v>
      </c>
      <c r="AR8" s="96">
        <v>2922.5642889199999</v>
      </c>
      <c r="AS8" s="96">
        <v>2383.8525564699999</v>
      </c>
      <c r="AT8" s="96">
        <v>2910.5947940400001</v>
      </c>
      <c r="AU8" s="96">
        <v>3641.3546342999998</v>
      </c>
      <c r="AV8" s="96">
        <v>5322.1211999999996</v>
      </c>
      <c r="AW8" s="96">
        <v>6831.5725955600001</v>
      </c>
      <c r="AX8" s="96">
        <v>8807.5775280300004</v>
      </c>
      <c r="AY8" s="96">
        <v>11395.75709239</v>
      </c>
      <c r="AZ8" s="96">
        <v>15165.1</v>
      </c>
      <c r="BA8" s="96">
        <v>15471.46955767</v>
      </c>
      <c r="BB8" s="96">
        <v>15744.7909891</v>
      </c>
      <c r="BC8" s="96">
        <v>18799.438533460001</v>
      </c>
      <c r="BD8" s="96">
        <v>24481.257794969999</v>
      </c>
      <c r="BE8" s="96">
        <v>29491.174030130001</v>
      </c>
      <c r="BF8" s="96">
        <v>35233.906377370004</v>
      </c>
      <c r="BG8" s="96">
        <v>43216.873400529999</v>
      </c>
      <c r="BH8" s="112">
        <v>52861.154230730004</v>
      </c>
      <c r="BI8" s="112">
        <v>58479.900622879999</v>
      </c>
      <c r="BJ8" s="112">
        <v>52229.452224749999</v>
      </c>
      <c r="BK8" s="112">
        <v>46609.475565648441</v>
      </c>
      <c r="BL8" s="112">
        <v>45841.804903119235</v>
      </c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2:80" s="95" customFormat="1" ht="15" customHeight="1">
      <c r="B9" s="138" t="s">
        <v>232</v>
      </c>
      <c r="C9" s="116"/>
      <c r="D9" s="100">
        <v>182.5</v>
      </c>
      <c r="E9" s="101">
        <v>0</v>
      </c>
      <c r="F9" s="101">
        <v>0</v>
      </c>
      <c r="G9" s="101">
        <v>0</v>
      </c>
      <c r="H9" s="101">
        <v>0</v>
      </c>
      <c r="I9" s="100">
        <v>274.7</v>
      </c>
      <c r="J9" s="101">
        <v>0</v>
      </c>
      <c r="K9" s="100">
        <v>434.2</v>
      </c>
      <c r="L9" s="100">
        <v>511.9</v>
      </c>
      <c r="M9" s="100">
        <v>543.70000000000005</v>
      </c>
      <c r="N9" s="100">
        <v>604.29999999999995</v>
      </c>
      <c r="O9" s="100">
        <v>596.29999999999995</v>
      </c>
      <c r="P9" s="100">
        <v>612.09999999999991</v>
      </c>
      <c r="Q9" s="100">
        <v>709.3</v>
      </c>
      <c r="R9" s="100">
        <v>930.6</v>
      </c>
      <c r="S9" s="100">
        <v>991.59999999999991</v>
      </c>
      <c r="T9" s="100">
        <v>1043.5</v>
      </c>
      <c r="U9" s="100">
        <v>1441</v>
      </c>
      <c r="V9" s="100">
        <v>1588.6</v>
      </c>
      <c r="W9" s="101">
        <v>0</v>
      </c>
      <c r="X9" s="100">
        <v>3846</v>
      </c>
      <c r="Y9" s="100">
        <v>4540</v>
      </c>
      <c r="Z9" s="100">
        <v>5502.6</v>
      </c>
      <c r="AA9" s="100">
        <v>6084.6</v>
      </c>
      <c r="AB9" s="100">
        <v>8061.5</v>
      </c>
      <c r="AC9" s="100">
        <v>15206.3</v>
      </c>
      <c r="AD9" s="100">
        <v>44503.9</v>
      </c>
      <c r="AE9" s="100">
        <v>227843.4</v>
      </c>
      <c r="AF9" s="100">
        <v>53897.1</v>
      </c>
      <c r="AG9" s="100">
        <v>1387967.4</v>
      </c>
      <c r="AH9" s="100">
        <v>299133635.83000004</v>
      </c>
      <c r="AI9" s="100">
        <v>636.29999999999995</v>
      </c>
      <c r="AJ9" s="100">
        <v>786.5</v>
      </c>
      <c r="AK9" s="100">
        <v>935.6</v>
      </c>
      <c r="AL9" s="100">
        <v>1203.3</v>
      </c>
      <c r="AM9" s="100">
        <v>1454.5137883499999</v>
      </c>
      <c r="AN9" s="96">
        <v>974.32274817999996</v>
      </c>
      <c r="AO9" s="96">
        <v>1537.57</v>
      </c>
      <c r="AP9" s="96">
        <v>2223.3103819200001</v>
      </c>
      <c r="AQ9" s="96">
        <v>3352.1362051199999</v>
      </c>
      <c r="AR9" s="96">
        <v>2227.9591794600001</v>
      </c>
      <c r="AS9" s="96">
        <v>1585.2541266999999</v>
      </c>
      <c r="AT9" s="96">
        <v>1935.89587074</v>
      </c>
      <c r="AU9" s="96">
        <v>2179.0330449200001</v>
      </c>
      <c r="AV9" s="96">
        <v>2307.6624000000002</v>
      </c>
      <c r="AW9" s="96">
        <v>2689.4612277800002</v>
      </c>
      <c r="AX9" s="96">
        <v>2971.5680135299999</v>
      </c>
      <c r="AY9" s="96">
        <v>3538.37128046</v>
      </c>
      <c r="AZ9" s="96">
        <v>4446.5</v>
      </c>
      <c r="BA9" s="96">
        <v>4118.6527118000004</v>
      </c>
      <c r="BB9" s="96">
        <v>5241.3777419899998</v>
      </c>
      <c r="BC9" s="96">
        <v>6910.0235423000004</v>
      </c>
      <c r="BD9" s="96">
        <v>8545.0551854200003</v>
      </c>
      <c r="BE9" s="96">
        <v>9363.5282334599997</v>
      </c>
      <c r="BF9" s="96">
        <v>10051.964709709999</v>
      </c>
      <c r="BG9" s="96">
        <v>11698.03889303</v>
      </c>
      <c r="BH9" s="112">
        <v>13486.117458209999</v>
      </c>
      <c r="BI9" s="112">
        <v>15381.962704080001</v>
      </c>
      <c r="BJ9" s="112">
        <v>14500.08866082</v>
      </c>
      <c r="BK9" s="112">
        <v>12880.328489291125</v>
      </c>
      <c r="BL9" s="112">
        <v>13730.255179138125</v>
      </c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2:80" s="95" customFormat="1" ht="15" customHeight="1">
      <c r="B10" s="138" t="s">
        <v>233</v>
      </c>
      <c r="C10" s="116"/>
      <c r="D10" s="100">
        <v>56.9</v>
      </c>
      <c r="E10" s="101">
        <v>0</v>
      </c>
      <c r="F10" s="101">
        <v>0</v>
      </c>
      <c r="G10" s="101">
        <v>0</v>
      </c>
      <c r="H10" s="101">
        <v>0</v>
      </c>
      <c r="I10" s="100">
        <v>147.40000000000003</v>
      </c>
      <c r="J10" s="101">
        <v>0</v>
      </c>
      <c r="K10" s="100">
        <v>211.5</v>
      </c>
      <c r="L10" s="100">
        <v>228.5</v>
      </c>
      <c r="M10" s="100">
        <v>214.9</v>
      </c>
      <c r="N10" s="100">
        <v>233.6</v>
      </c>
      <c r="O10" s="100">
        <v>249</v>
      </c>
      <c r="P10" s="100">
        <v>294.20000000000005</v>
      </c>
      <c r="Q10" s="100">
        <v>487.59999999999997</v>
      </c>
      <c r="R10" s="100">
        <v>594.6</v>
      </c>
      <c r="S10" s="100">
        <v>610.20000000000005</v>
      </c>
      <c r="T10" s="100">
        <v>654.90000000000009</v>
      </c>
      <c r="U10" s="100">
        <v>754.3</v>
      </c>
      <c r="V10" s="100">
        <v>703.8</v>
      </c>
      <c r="W10" s="101">
        <v>0</v>
      </c>
      <c r="X10" s="100">
        <v>939.3</v>
      </c>
      <c r="Y10" s="100">
        <v>1718.2</v>
      </c>
      <c r="Z10" s="100">
        <v>2868.9</v>
      </c>
      <c r="AA10" s="100">
        <v>4013.5</v>
      </c>
      <c r="AB10" s="100">
        <v>5013</v>
      </c>
      <c r="AC10" s="100">
        <v>7872</v>
      </c>
      <c r="AD10" s="100">
        <v>28987.200000000001</v>
      </c>
      <c r="AE10" s="100">
        <v>164904.79999999999</v>
      </c>
      <c r="AF10" s="100">
        <v>16563.2</v>
      </c>
      <c r="AG10" s="100">
        <v>260083.1</v>
      </c>
      <c r="AH10" s="100">
        <v>80696463.940000013</v>
      </c>
      <c r="AI10" s="100">
        <v>328.1</v>
      </c>
      <c r="AJ10" s="100">
        <v>671.4</v>
      </c>
      <c r="AK10" s="100">
        <v>783.30000000000007</v>
      </c>
      <c r="AL10" s="100">
        <v>915.8</v>
      </c>
      <c r="AM10" s="100">
        <v>941.48311453999997</v>
      </c>
      <c r="AN10" s="96">
        <v>569.29791236999995</v>
      </c>
      <c r="AO10" s="96">
        <v>545.83000000000004</v>
      </c>
      <c r="AP10" s="96">
        <v>614.09200891</v>
      </c>
      <c r="AQ10" s="96">
        <v>670.77780318999999</v>
      </c>
      <c r="AR10" s="96">
        <v>350.53457120000002</v>
      </c>
      <c r="AS10" s="96">
        <v>203.73562372999999</v>
      </c>
      <c r="AT10" s="96">
        <v>240.83454294000001</v>
      </c>
      <c r="AU10" s="96">
        <v>290.25520892999998</v>
      </c>
      <c r="AV10" s="96">
        <v>439.68290000000002</v>
      </c>
      <c r="AW10" s="96">
        <v>796.01902245999997</v>
      </c>
      <c r="AX10" s="96">
        <v>1380.2611442699999</v>
      </c>
      <c r="AY10" s="96">
        <v>2075.0635510500001</v>
      </c>
      <c r="AZ10" s="96">
        <v>1652.5</v>
      </c>
      <c r="BA10" s="96">
        <v>1529.2930493199999</v>
      </c>
      <c r="BB10" s="96">
        <v>1025.1183614100012</v>
      </c>
      <c r="BC10" s="96">
        <v>885.83792801000004</v>
      </c>
      <c r="BD10" s="96">
        <v>1240.88749979</v>
      </c>
      <c r="BE10" s="96">
        <v>1678.94041694</v>
      </c>
      <c r="BF10" s="96">
        <v>2203.2263513899998</v>
      </c>
      <c r="BG10" s="96">
        <v>2724.9227091600001</v>
      </c>
      <c r="BH10" s="112">
        <v>3290.7174318099997</v>
      </c>
      <c r="BI10" s="112">
        <v>3497.7855497</v>
      </c>
      <c r="BJ10" s="112">
        <v>3071.02717897</v>
      </c>
      <c r="BK10" s="112">
        <v>2618.2667970624434</v>
      </c>
      <c r="BL10" s="112">
        <v>2167.79582166</v>
      </c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</row>
    <row r="11" spans="2:80" s="95" customFormat="1" ht="15" customHeight="1">
      <c r="B11" s="138" t="s">
        <v>234</v>
      </c>
      <c r="C11" s="116"/>
      <c r="D11" s="100">
        <v>80.7</v>
      </c>
      <c r="E11" s="101">
        <v>0</v>
      </c>
      <c r="F11" s="101">
        <v>0</v>
      </c>
      <c r="G11" s="101">
        <v>0</v>
      </c>
      <c r="H11" s="101">
        <v>0</v>
      </c>
      <c r="I11" s="100">
        <v>221.39999999999998</v>
      </c>
      <c r="J11" s="101">
        <v>0</v>
      </c>
      <c r="K11" s="100">
        <v>303.10000000000002</v>
      </c>
      <c r="L11" s="100">
        <v>324.39999999999998</v>
      </c>
      <c r="M11" s="100">
        <v>363</v>
      </c>
      <c r="N11" s="100">
        <v>424.29999999999995</v>
      </c>
      <c r="O11" s="100">
        <v>458.3</v>
      </c>
      <c r="P11" s="100">
        <v>533.70000000000005</v>
      </c>
      <c r="Q11" s="100">
        <v>718.1</v>
      </c>
      <c r="R11" s="100">
        <v>967.6</v>
      </c>
      <c r="S11" s="100">
        <v>1193.5999999999999</v>
      </c>
      <c r="T11" s="100">
        <v>1290.5999999999999</v>
      </c>
      <c r="U11" s="100">
        <v>1397.9</v>
      </c>
      <c r="V11" s="100">
        <v>1502.6</v>
      </c>
      <c r="W11" s="101">
        <v>0</v>
      </c>
      <c r="X11" s="100">
        <v>3222.1</v>
      </c>
      <c r="Y11" s="100">
        <v>4994.2</v>
      </c>
      <c r="Z11" s="100">
        <v>5547.8</v>
      </c>
      <c r="AA11" s="100">
        <v>5789.2</v>
      </c>
      <c r="AB11" s="100">
        <v>9448</v>
      </c>
      <c r="AC11" s="100">
        <v>18723</v>
      </c>
      <c r="AD11" s="100">
        <v>42369.8</v>
      </c>
      <c r="AE11" s="100">
        <v>276677.3</v>
      </c>
      <c r="AF11" s="100">
        <v>72934.5</v>
      </c>
      <c r="AG11" s="100">
        <v>2216279.4</v>
      </c>
      <c r="AH11" s="100">
        <v>615055276.10000002</v>
      </c>
      <c r="AI11" s="100">
        <v>1218.8</v>
      </c>
      <c r="AJ11" s="100">
        <v>1120.5</v>
      </c>
      <c r="AK11" s="100">
        <v>554.29999999999995</v>
      </c>
      <c r="AL11" s="100">
        <v>862.6</v>
      </c>
      <c r="AM11" s="100">
        <v>1090.7956654699999</v>
      </c>
      <c r="AN11" s="96">
        <v>1158.0799333</v>
      </c>
      <c r="AO11" s="96">
        <v>1250.6657091699999</v>
      </c>
      <c r="AP11" s="96">
        <v>1558.45484351</v>
      </c>
      <c r="AQ11" s="96">
        <v>1691.7434312</v>
      </c>
      <c r="AR11" s="96">
        <v>1548.5658840599999</v>
      </c>
      <c r="AS11" s="96">
        <v>1142.5115808400001</v>
      </c>
      <c r="AT11" s="96">
        <v>1257.8167721299999</v>
      </c>
      <c r="AU11" s="96">
        <v>1704.60883347</v>
      </c>
      <c r="AV11" s="96">
        <v>1942.8824</v>
      </c>
      <c r="AW11" s="96">
        <v>2475.8021694399999</v>
      </c>
      <c r="AX11" s="96">
        <v>3127.08975014</v>
      </c>
      <c r="AY11" s="96">
        <v>3697.5516222000001</v>
      </c>
      <c r="AZ11" s="96">
        <v>3596.3</v>
      </c>
      <c r="BA11" s="96">
        <v>4117.8657749699996</v>
      </c>
      <c r="BB11" s="96">
        <v>5009.7682894299996</v>
      </c>
      <c r="BC11" s="96">
        <v>6889.80486303</v>
      </c>
      <c r="BD11" s="96">
        <v>9902.4394748399991</v>
      </c>
      <c r="BE11" s="96">
        <v>11289.14059176</v>
      </c>
      <c r="BF11" s="96">
        <v>13289.0700633</v>
      </c>
      <c r="BG11" s="96">
        <v>16646.205866159999</v>
      </c>
      <c r="BH11" s="112">
        <v>16623.814363270001</v>
      </c>
      <c r="BI11" s="112">
        <v>20415.389800370001</v>
      </c>
      <c r="BJ11" s="112">
        <v>17631.184891819998</v>
      </c>
      <c r="BK11" s="112">
        <v>15413.892059362559</v>
      </c>
      <c r="BL11" s="112">
        <v>16579.098748805489</v>
      </c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</row>
    <row r="12" spans="2:80" s="95" customFormat="1" ht="15" customHeight="1">
      <c r="B12" s="138" t="s">
        <v>235</v>
      </c>
      <c r="C12" s="116"/>
      <c r="D12" s="100">
        <v>27.2</v>
      </c>
      <c r="E12" s="101">
        <v>0</v>
      </c>
      <c r="F12" s="101">
        <v>0</v>
      </c>
      <c r="G12" s="101">
        <v>0</v>
      </c>
      <c r="H12" s="101">
        <v>0</v>
      </c>
      <c r="I12" s="100">
        <v>76.5</v>
      </c>
      <c r="J12" s="101">
        <v>0</v>
      </c>
      <c r="K12" s="100">
        <v>112.9</v>
      </c>
      <c r="L12" s="100">
        <v>173.9</v>
      </c>
      <c r="M12" s="100">
        <v>207.1</v>
      </c>
      <c r="N12" s="100">
        <v>252.3</v>
      </c>
      <c r="O12" s="100">
        <v>298</v>
      </c>
      <c r="P12" s="100">
        <v>342.7</v>
      </c>
      <c r="Q12" s="100">
        <v>374.8</v>
      </c>
      <c r="R12" s="100">
        <v>624.79999999999995</v>
      </c>
      <c r="S12" s="100">
        <v>798.4</v>
      </c>
      <c r="T12" s="100">
        <v>1040.3</v>
      </c>
      <c r="U12" s="100">
        <v>1411.3</v>
      </c>
      <c r="V12" s="100">
        <v>1486.8</v>
      </c>
      <c r="W12" s="101">
        <v>0</v>
      </c>
      <c r="X12" s="100">
        <v>1734.1</v>
      </c>
      <c r="Y12" s="100">
        <v>1734.4</v>
      </c>
      <c r="Z12" s="100">
        <v>1736.3</v>
      </c>
      <c r="AA12" s="100">
        <v>1868.1</v>
      </c>
      <c r="AB12" s="100">
        <v>1816.7</v>
      </c>
      <c r="AC12" s="100">
        <v>915.5</v>
      </c>
      <c r="AD12" s="100">
        <v>3092.3</v>
      </c>
      <c r="AE12" s="100">
        <v>10283.700000000001</v>
      </c>
      <c r="AF12" s="100">
        <v>115.8</v>
      </c>
      <c r="AG12" s="100">
        <v>7872.2</v>
      </c>
      <c r="AH12" s="100">
        <v>2100690.9</v>
      </c>
      <c r="AI12" s="100">
        <v>6.2</v>
      </c>
      <c r="AJ12" s="100">
        <v>9.5</v>
      </c>
      <c r="AK12" s="100">
        <v>12.7</v>
      </c>
      <c r="AL12" s="100">
        <v>11.7</v>
      </c>
      <c r="AM12" s="100">
        <v>10.86890352</v>
      </c>
      <c r="AN12" s="96">
        <v>5.4888648900000003</v>
      </c>
      <c r="AO12" s="96">
        <v>38.755621050000002</v>
      </c>
      <c r="AP12" s="96">
        <v>202.03826058999999</v>
      </c>
      <c r="AQ12" s="96">
        <v>568.03060244000005</v>
      </c>
      <c r="AR12" s="96">
        <v>741.13748055999997</v>
      </c>
      <c r="AS12" s="96">
        <v>805.31417370999998</v>
      </c>
      <c r="AT12" s="96">
        <v>1017.0201809599999</v>
      </c>
      <c r="AU12" s="96">
        <v>1497.70897281</v>
      </c>
      <c r="AV12" s="96">
        <v>2280.6554999999998</v>
      </c>
      <c r="AW12" s="96">
        <v>3119.12600445</v>
      </c>
      <c r="AX12" s="96">
        <v>4228.6976955700002</v>
      </c>
      <c r="AY12" s="96">
        <v>5514.9057579299997</v>
      </c>
      <c r="AZ12" s="96">
        <v>6510.9</v>
      </c>
      <c r="BA12" s="96">
        <v>6753.9303583999999</v>
      </c>
      <c r="BB12" s="96">
        <v>6864.705798089999</v>
      </c>
      <c r="BC12" s="96">
        <v>7570.9586996099997</v>
      </c>
      <c r="BD12" s="96">
        <v>8936.2050671300003</v>
      </c>
      <c r="BE12" s="96">
        <v>11130.99725506</v>
      </c>
      <c r="BF12" s="96">
        <v>13431.00834319</v>
      </c>
      <c r="BG12" s="96">
        <v>16165.68501171</v>
      </c>
      <c r="BH12" s="112">
        <v>18963.59328515</v>
      </c>
      <c r="BI12" s="112">
        <v>22006.498119870001</v>
      </c>
      <c r="BJ12" s="112">
        <v>22858.214002879999</v>
      </c>
      <c r="BK12" s="112">
        <v>21680.546258257033</v>
      </c>
      <c r="BL12" s="112">
        <v>20447.235815706706</v>
      </c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</row>
    <row r="13" spans="2:80" s="95" customFormat="1" ht="15" customHeight="1">
      <c r="B13" s="138" t="s">
        <v>236</v>
      </c>
      <c r="C13" s="116"/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0">
        <v>300.57906840999999</v>
      </c>
      <c r="AN13" s="96">
        <v>494.50369997000001</v>
      </c>
      <c r="AO13" s="96">
        <v>1154.82</v>
      </c>
      <c r="AP13" s="96">
        <v>1914.31339914</v>
      </c>
      <c r="AQ13" s="96">
        <v>2762.4117489300002</v>
      </c>
      <c r="AR13" s="96">
        <v>3099.9333133199998</v>
      </c>
      <c r="AS13" s="96">
        <v>1565.06238046</v>
      </c>
      <c r="AT13" s="96">
        <v>1552.5479730300001</v>
      </c>
      <c r="AU13" s="96">
        <v>1883.9218670099999</v>
      </c>
      <c r="AV13" s="96">
        <v>2169.58</v>
      </c>
      <c r="AW13" s="96">
        <v>3288.8304120600001</v>
      </c>
      <c r="AX13" s="96">
        <v>4423.5751317000004</v>
      </c>
      <c r="AY13" s="96">
        <v>5888.0607935099997</v>
      </c>
      <c r="AZ13" s="96">
        <v>6044.1</v>
      </c>
      <c r="BA13" s="96">
        <v>4354.0342801300003</v>
      </c>
      <c r="BB13" s="96">
        <v>4687.7700000000004</v>
      </c>
      <c r="BC13" s="96">
        <v>6289.7273446099798</v>
      </c>
      <c r="BD13" s="96">
        <v>10104.15993036</v>
      </c>
      <c r="BE13" s="96">
        <v>13883.399524119999</v>
      </c>
      <c r="BF13" s="96">
        <v>17795.37394578</v>
      </c>
      <c r="BG13" s="96">
        <v>23021.446737530001</v>
      </c>
      <c r="BH13" s="112">
        <v>29251.193180470003</v>
      </c>
      <c r="BI13" s="112">
        <v>32784.663853220001</v>
      </c>
      <c r="BJ13" s="112">
        <v>28165.599191860001</v>
      </c>
      <c r="BK13" s="112">
        <v>20976.579647976781</v>
      </c>
      <c r="BL13" s="112">
        <v>18010.348800544507</v>
      </c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2:80" s="95" customFormat="1" ht="15" customHeight="1">
      <c r="B14" s="138" t="s">
        <v>237</v>
      </c>
      <c r="C14" s="116"/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0">
        <v>69.352598420000007</v>
      </c>
      <c r="AN14" s="96">
        <v>137.44076028999999</v>
      </c>
      <c r="AO14" s="96">
        <v>233.27180228</v>
      </c>
      <c r="AP14" s="96">
        <v>395.96198332</v>
      </c>
      <c r="AQ14" s="96">
        <v>654.68655076000005</v>
      </c>
      <c r="AR14" s="96">
        <v>641.71570438000003</v>
      </c>
      <c r="AS14" s="96">
        <v>1387.1878879400001</v>
      </c>
      <c r="AT14" s="96">
        <v>1669.4056061399999</v>
      </c>
      <c r="AU14" s="96">
        <v>2334.4100204299998</v>
      </c>
      <c r="AV14" s="96">
        <v>2722.0608000000002</v>
      </c>
      <c r="AW14" s="96">
        <v>3515.33310919</v>
      </c>
      <c r="AX14" s="96">
        <v>4994.4439211400004</v>
      </c>
      <c r="AY14" s="96">
        <v>7163.0643624699997</v>
      </c>
      <c r="AZ14" s="96">
        <v>7633.9</v>
      </c>
      <c r="BA14" s="96">
        <v>6996.3624470099803</v>
      </c>
      <c r="BB14" s="96">
        <v>5747.6268206000232</v>
      </c>
      <c r="BC14" s="96">
        <v>5734.2000493300002</v>
      </c>
      <c r="BD14" s="96">
        <v>5348.4347694799999</v>
      </c>
      <c r="BE14" s="96">
        <v>6138.5608081399996</v>
      </c>
      <c r="BF14" s="96">
        <v>7349.7622722899987</v>
      </c>
      <c r="BG14" s="96">
        <v>8732.6005287799999</v>
      </c>
      <c r="BH14" s="112">
        <v>10232.862326160002</v>
      </c>
      <c r="BI14" s="112">
        <v>12173.519822729999</v>
      </c>
      <c r="BJ14" s="112">
        <v>11194.358466939999</v>
      </c>
      <c r="BK14" s="112">
        <v>10197.770815940001</v>
      </c>
      <c r="BL14" s="112">
        <v>8987.9952193999998</v>
      </c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</row>
    <row r="15" spans="2:80" s="95" customFormat="1" ht="15" customHeight="1">
      <c r="B15" s="138" t="s">
        <v>238</v>
      </c>
      <c r="C15" s="116"/>
      <c r="D15" s="100">
        <v>51.1</v>
      </c>
      <c r="E15" s="101">
        <v>0</v>
      </c>
      <c r="F15" s="101">
        <v>0</v>
      </c>
      <c r="G15" s="101">
        <v>0</v>
      </c>
      <c r="H15" s="101">
        <v>0</v>
      </c>
      <c r="I15" s="100">
        <v>69.2</v>
      </c>
      <c r="J15" s="101">
        <v>0</v>
      </c>
      <c r="K15" s="100">
        <v>199</v>
      </c>
      <c r="L15" s="100">
        <v>266.7</v>
      </c>
      <c r="M15" s="100">
        <v>302.10000000000002</v>
      </c>
      <c r="N15" s="100">
        <v>218.3</v>
      </c>
      <c r="O15" s="100">
        <v>247.6</v>
      </c>
      <c r="P15" s="100">
        <v>300.60000000000002</v>
      </c>
      <c r="Q15" s="100">
        <v>447.6</v>
      </c>
      <c r="R15" s="100">
        <v>587.80000000000007</v>
      </c>
      <c r="S15" s="100">
        <v>780.8</v>
      </c>
      <c r="T15" s="100">
        <v>978.19999999999993</v>
      </c>
      <c r="U15" s="100">
        <v>845.30000000000007</v>
      </c>
      <c r="V15" s="100">
        <v>919</v>
      </c>
      <c r="W15" s="101">
        <v>0</v>
      </c>
      <c r="X15" s="100">
        <v>138.1</v>
      </c>
      <c r="Y15" s="100">
        <v>199.2</v>
      </c>
      <c r="Z15" s="100">
        <v>77.599999999999994</v>
      </c>
      <c r="AA15" s="100">
        <v>82.5</v>
      </c>
      <c r="AB15" s="100">
        <v>102.7</v>
      </c>
      <c r="AC15" s="100">
        <v>271.39999999999998</v>
      </c>
      <c r="AD15" s="100">
        <v>6062</v>
      </c>
      <c r="AE15" s="100">
        <v>12149.7</v>
      </c>
      <c r="AF15" s="100">
        <v>2056.1</v>
      </c>
      <c r="AG15" s="100">
        <v>6429.6</v>
      </c>
      <c r="AH15" s="100">
        <v>6607820.0599999996</v>
      </c>
      <c r="AI15" s="100">
        <v>32.700000000000003</v>
      </c>
      <c r="AJ15" s="100">
        <v>17.3</v>
      </c>
      <c r="AK15" s="100">
        <v>16</v>
      </c>
      <c r="AL15" s="100">
        <v>25.8</v>
      </c>
      <c r="AM15" s="100">
        <v>402.7967726</v>
      </c>
      <c r="AN15" s="96">
        <v>535.88351877000105</v>
      </c>
      <c r="AO15" s="96">
        <v>742.18</v>
      </c>
      <c r="AP15" s="96">
        <v>975.79563903999997</v>
      </c>
      <c r="AQ15" s="96">
        <v>1112.6196067599999</v>
      </c>
      <c r="AR15" s="96">
        <v>862.14348484999903</v>
      </c>
      <c r="AS15" s="96">
        <v>560.49958337999794</v>
      </c>
      <c r="AT15" s="96">
        <v>471.87402761999999</v>
      </c>
      <c r="AU15" s="96">
        <v>886.65483156000005</v>
      </c>
      <c r="AV15" s="96">
        <v>1269.6695</v>
      </c>
      <c r="AW15" s="96">
        <v>1310.8695679699999</v>
      </c>
      <c r="AX15" s="96">
        <v>1464.2178722799999</v>
      </c>
      <c r="AY15" s="96">
        <v>1994.3138515099999</v>
      </c>
      <c r="AZ15" s="96">
        <v>1231.8</v>
      </c>
      <c r="BA15" s="96">
        <v>0</v>
      </c>
      <c r="BB15" s="96">
        <v>260.74400323000009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</row>
    <row r="16" spans="2:80" s="95" customFormat="1" ht="15" customHeight="1">
      <c r="B16" s="138" t="s">
        <v>312</v>
      </c>
      <c r="C16" s="116"/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96">
        <v>315.86330684000001</v>
      </c>
      <c r="AO16" s="96">
        <v>329.96</v>
      </c>
      <c r="AP16" s="96">
        <v>436.45685916999702</v>
      </c>
      <c r="AQ16" s="96">
        <v>575.72818030999997</v>
      </c>
      <c r="AR16" s="96">
        <v>494.54086080000002</v>
      </c>
      <c r="AS16" s="96">
        <v>301.70607426738201</v>
      </c>
      <c r="AT16" s="96">
        <v>271.07532047000097</v>
      </c>
      <c r="AU16" s="96">
        <v>306.688652070003</v>
      </c>
      <c r="AV16" s="96">
        <v>321.98360000000002</v>
      </c>
      <c r="AW16" s="96">
        <v>388.50117119999999</v>
      </c>
      <c r="AX16" s="96">
        <v>544.34074324000005</v>
      </c>
      <c r="AY16" s="96">
        <v>759.24472209999999</v>
      </c>
      <c r="AZ16" s="96">
        <v>917.52599999999995</v>
      </c>
      <c r="BA16" s="96">
        <v>900.05499999999995</v>
      </c>
      <c r="BB16" s="96">
        <v>707.2</v>
      </c>
      <c r="BC16" s="96">
        <v>772.40800000000002</v>
      </c>
      <c r="BD16" s="96">
        <v>898.72500000000002</v>
      </c>
      <c r="BE16" s="96">
        <v>1306.05263030592</v>
      </c>
      <c r="BF16" s="96">
        <v>1357.7</v>
      </c>
      <c r="BG16" s="96">
        <v>1633.5</v>
      </c>
      <c r="BH16" s="96">
        <v>2012.1419999999998</v>
      </c>
      <c r="BI16" s="96">
        <v>2410.58</v>
      </c>
      <c r="BJ16" s="96">
        <v>2590.1</v>
      </c>
      <c r="BK16" s="96">
        <v>2009.1579999999999</v>
      </c>
      <c r="BL16" s="96">
        <v>1880.3056418135002</v>
      </c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2:72" s="95" customFormat="1" ht="9" customHeight="1" thickBot="1">
      <c r="B17" s="102"/>
      <c r="C17" s="102"/>
      <c r="D17" s="103"/>
      <c r="E17" s="103"/>
      <c r="F17" s="103"/>
      <c r="G17" s="103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5"/>
      <c r="AI17" s="105"/>
      <c r="AJ17" s="105"/>
      <c r="AK17" s="105"/>
      <c r="AL17" s="105"/>
      <c r="AM17" s="105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R17" s="99"/>
      <c r="BS17" s="99"/>
      <c r="BT17" s="99"/>
    </row>
    <row r="18" spans="2:72" ht="18" customHeight="1">
      <c r="B18" s="90" t="s">
        <v>78</v>
      </c>
      <c r="C18" s="90" t="s">
        <v>364</v>
      </c>
      <c r="D18" s="109"/>
      <c r="E18" s="109"/>
      <c r="F18" s="109"/>
      <c r="G18" s="109"/>
      <c r="H18" s="109"/>
      <c r="I18" s="109"/>
      <c r="J18" s="109"/>
      <c r="K18" s="110"/>
      <c r="L18" s="110"/>
      <c r="M18" s="110"/>
      <c r="N18" s="11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1"/>
      <c r="AI18" s="111"/>
      <c r="AJ18" s="111"/>
      <c r="AK18" s="111"/>
      <c r="AL18" s="111"/>
      <c r="AM18" s="111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</row>
    <row r="19" spans="2:72" ht="18" customHeight="1">
      <c r="B19" s="90" t="s">
        <v>79</v>
      </c>
      <c r="C19" s="90" t="s">
        <v>365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11"/>
      <c r="AI19" s="111"/>
      <c r="AJ19" s="111"/>
      <c r="AK19" s="111"/>
      <c r="AL19" s="111"/>
      <c r="AM19" s="111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</row>
    <row r="20" spans="2:72" ht="18" customHeight="1">
      <c r="B20" s="158" t="s">
        <v>185</v>
      </c>
      <c r="C20" s="158" t="s">
        <v>450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11"/>
      <c r="AI20" s="111"/>
      <c r="AJ20" s="111"/>
      <c r="AK20" s="111"/>
      <c r="AL20" s="111"/>
      <c r="AM20" s="111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</row>
    <row r="21" spans="2:72" ht="18" customHeight="1"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</row>
    <row r="22" spans="2:72" ht="18" customHeight="1"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</row>
    <row r="23" spans="2:72"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</row>
    <row r="24" spans="2:72"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</row>
    <row r="25" spans="2:72"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</row>
    <row r="26" spans="2:72"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</row>
    <row r="27" spans="2:72"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</row>
    <row r="28" spans="2:72"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</row>
    <row r="29" spans="2:72"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</row>
    <row r="30" spans="2:72"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</row>
    <row r="31" spans="2:72"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</row>
    <row r="32" spans="2:72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</row>
    <row r="33" spans="4:61"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</row>
    <row r="34" spans="4:61"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</row>
    <row r="35" spans="4:61"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</row>
    <row r="36" spans="4:61"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</row>
    <row r="37" spans="4:61"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</row>
    <row r="38" spans="4:61"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</row>
    <row r="39" spans="4:61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</row>
    <row r="40" spans="4:61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</row>
    <row r="41" spans="4:61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</row>
    <row r="42" spans="4:61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</row>
    <row r="43" spans="4:61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</row>
    <row r="44" spans="4:61"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</row>
    <row r="45" spans="4:61"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</row>
    <row r="46" spans="4:61"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</row>
    <row r="47" spans="4:61"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</row>
    <row r="48" spans="4:61" ht="12.95" customHeight="1"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</row>
    <row r="49" spans="4:61"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</row>
    <row r="50" spans="4:61"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</row>
    <row r="51" spans="4:61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</row>
    <row r="52" spans="4:61"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</row>
    <row r="53" spans="4:61"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</row>
    <row r="54" spans="4:61"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</row>
    <row r="55" spans="4:61"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</row>
    <row r="56" spans="4:61"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</row>
    <row r="57" spans="4:61"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4:61"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</row>
    <row r="59" spans="4:61"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</row>
    <row r="60" spans="4:61"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</row>
    <row r="61" spans="4:61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</row>
    <row r="62" spans="4:6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</row>
    <row r="63" spans="4:6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</row>
    <row r="64" spans="4:6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</row>
    <row r="65" spans="4:39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</row>
    <row r="66" spans="4:39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</row>
    <row r="67" spans="4:39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</row>
    <row r="68" spans="4:39"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</row>
    <row r="69" spans="4:39"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</row>
    <row r="70" spans="4:39"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</row>
    <row r="71" spans="4:39"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</row>
    <row r="72" spans="4:39"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</row>
    <row r="73" spans="4:39"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</row>
    <row r="74" spans="4:39"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</row>
    <row r="75" spans="4:39"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</row>
    <row r="76" spans="4:39"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</row>
    <row r="77" spans="4:39"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</row>
    <row r="78" spans="4:39"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</row>
    <row r="79" spans="4:39"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</row>
    <row r="80" spans="4:39"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</row>
    <row r="81" spans="4:39"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</row>
    <row r="82" spans="4:39"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</row>
  </sheetData>
  <mergeCells count="3">
    <mergeCell ref="B3:H3"/>
    <mergeCell ref="I3:J3"/>
    <mergeCell ref="B7:C7"/>
  </mergeCells>
  <phoneticPr fontId="0" type="noConversion"/>
  <printOptions verticalCentered="1"/>
  <pageMargins left="0.39370078740157483" right="0.39370078740157483" top="0.39370078740157483" bottom="0.39370078740157483" header="0" footer="0"/>
  <pageSetup paperSize="176" scale="1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BR92"/>
  <sheetViews>
    <sheetView zoomScale="80" zoomScaleNormal="80" zoomScaleSheetLayoutView="100" workbookViewId="0"/>
  </sheetViews>
  <sheetFormatPr baseColWidth="10" defaultRowHeight="12.75"/>
  <cols>
    <col min="1" max="1" width="2.88671875" style="91" customWidth="1"/>
    <col min="2" max="2" width="13.77734375" style="90" customWidth="1"/>
    <col min="3" max="3" width="38.6640625" style="90" customWidth="1"/>
    <col min="4" max="19" width="9.44140625" style="90" customWidth="1"/>
    <col min="20" max="20" width="10.21875" style="90" customWidth="1"/>
    <col min="21" max="21" width="11.5546875" style="90" customWidth="1"/>
    <col min="22" max="22" width="10.21875" style="90" customWidth="1"/>
    <col min="23" max="23" width="11.77734375" style="90" customWidth="1"/>
    <col min="24" max="24" width="13.77734375" style="90" customWidth="1"/>
    <col min="25" max="32" width="9.44140625" style="90" customWidth="1"/>
    <col min="33" max="33" width="11.6640625" style="90" customWidth="1"/>
    <col min="34" max="34" width="12.109375" style="91" customWidth="1"/>
    <col min="35" max="35" width="11.21875" style="91" customWidth="1"/>
    <col min="36" max="36" width="8.33203125" style="91" customWidth="1"/>
    <col min="37" max="47" width="9.33203125" style="91" customWidth="1"/>
    <col min="48" max="48" width="10.21875" style="91" customWidth="1"/>
    <col min="49" max="49" width="10.21875" style="91" bestFit="1" customWidth="1"/>
    <col min="50" max="54" width="10.21875" style="91" customWidth="1"/>
    <col min="55" max="16384" width="11.5546875" style="91"/>
  </cols>
  <sheetData>
    <row r="1" spans="2:70" ht="18" customHeight="1">
      <c r="B1" s="88" t="s">
        <v>389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2:70" ht="18" customHeight="1">
      <c r="B2" s="136" t="s">
        <v>390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2:70" ht="18" customHeight="1">
      <c r="B3" s="286" t="s">
        <v>391</v>
      </c>
      <c r="C3" s="286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2:70" ht="18" customHeight="1" thickBot="1">
      <c r="B4" s="93"/>
      <c r="C4" s="93"/>
    </row>
    <row r="5" spans="2:70" s="95" customFormat="1" ht="30" customHeight="1" thickBot="1">
      <c r="B5" s="242" t="s">
        <v>341</v>
      </c>
      <c r="C5" s="94"/>
      <c r="D5" s="232">
        <v>1970</v>
      </c>
      <c r="E5" s="232">
        <v>1971</v>
      </c>
      <c r="F5" s="232">
        <v>1972</v>
      </c>
      <c r="G5" s="232">
        <v>1973</v>
      </c>
      <c r="H5" s="232">
        <v>1974</v>
      </c>
      <c r="I5" s="232">
        <v>1975</v>
      </c>
      <c r="J5" s="232">
        <v>1976</v>
      </c>
      <c r="K5" s="232">
        <v>1977</v>
      </c>
      <c r="L5" s="232">
        <v>1978</v>
      </c>
      <c r="M5" s="232">
        <v>1979</v>
      </c>
      <c r="N5" s="232">
        <v>1980</v>
      </c>
      <c r="O5" s="232">
        <v>1981</v>
      </c>
      <c r="P5" s="232">
        <v>1982</v>
      </c>
      <c r="Q5" s="232">
        <v>1983</v>
      </c>
      <c r="R5" s="232">
        <v>1984</v>
      </c>
      <c r="S5" s="232">
        <v>1985</v>
      </c>
      <c r="T5" s="232">
        <v>1986</v>
      </c>
      <c r="U5" s="232">
        <v>1987</v>
      </c>
      <c r="V5" s="232">
        <v>1988</v>
      </c>
      <c r="W5" s="232">
        <v>1989</v>
      </c>
      <c r="X5" s="232">
        <v>1990</v>
      </c>
      <c r="Y5" s="232">
        <v>1991</v>
      </c>
      <c r="Z5" s="232">
        <v>1992</v>
      </c>
      <c r="AA5" s="232">
        <v>1993</v>
      </c>
      <c r="AB5" s="232">
        <v>1994</v>
      </c>
      <c r="AC5" s="232">
        <v>1995</v>
      </c>
      <c r="AD5" s="232">
        <v>1996</v>
      </c>
      <c r="AE5" s="232">
        <v>1997</v>
      </c>
      <c r="AF5" s="232">
        <v>1998</v>
      </c>
      <c r="AG5" s="232">
        <v>1999</v>
      </c>
      <c r="AH5" s="232">
        <v>2000</v>
      </c>
      <c r="AI5" s="232">
        <v>2001</v>
      </c>
      <c r="AJ5" s="232">
        <v>2002</v>
      </c>
      <c r="AK5" s="232">
        <v>2003</v>
      </c>
      <c r="AL5" s="232">
        <v>2004</v>
      </c>
      <c r="AM5" s="232">
        <v>2005</v>
      </c>
      <c r="AN5" s="232">
        <v>2006</v>
      </c>
      <c r="AO5" s="232">
        <v>2007</v>
      </c>
      <c r="AP5" s="232">
        <v>2008</v>
      </c>
      <c r="AQ5" s="232">
        <v>2009</v>
      </c>
      <c r="AR5" s="232">
        <v>2010</v>
      </c>
      <c r="AS5" s="232">
        <v>2011</v>
      </c>
      <c r="AT5" s="232">
        <v>2012</v>
      </c>
      <c r="AU5" s="232">
        <v>2013</v>
      </c>
      <c r="AV5" s="232">
        <v>2014</v>
      </c>
      <c r="AW5" s="232">
        <v>2015</v>
      </c>
      <c r="AX5" s="232">
        <v>2016</v>
      </c>
      <c r="AY5" s="232">
        <v>2017</v>
      </c>
      <c r="AZ5" s="232">
        <v>2018</v>
      </c>
      <c r="BA5" s="232">
        <v>2019</v>
      </c>
      <c r="BB5" s="232">
        <v>2020</v>
      </c>
    </row>
    <row r="6" spans="2:70" ht="15.95" customHeight="1"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2:70" s="95" customFormat="1" ht="15.95" customHeight="1">
      <c r="B7" s="190" t="s">
        <v>246</v>
      </c>
      <c r="C7" s="10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8"/>
      <c r="AO7" s="98"/>
      <c r="AP7" s="98"/>
      <c r="AQ7" s="98"/>
      <c r="AR7" s="98"/>
      <c r="AS7" s="99"/>
      <c r="AT7" s="99"/>
      <c r="AU7" s="99"/>
      <c r="AV7" s="99"/>
      <c r="AW7" s="99"/>
      <c r="AX7" s="99"/>
      <c r="AY7" s="99"/>
      <c r="AZ7" s="99"/>
      <c r="BA7" s="99"/>
    </row>
    <row r="8" spans="2:70" ht="15.95" customHeight="1">
      <c r="B8" s="138" t="s">
        <v>239</v>
      </c>
      <c r="C8" s="191"/>
      <c r="D8" s="100">
        <v>1504.4</v>
      </c>
      <c r="E8" s="100">
        <v>2148.1</v>
      </c>
      <c r="F8" s="100">
        <v>2353</v>
      </c>
      <c r="G8" s="100">
        <v>4691.2</v>
      </c>
      <c r="H8" s="100">
        <v>6597.2</v>
      </c>
      <c r="I8" s="100">
        <v>5586.9</v>
      </c>
      <c r="J8" s="100">
        <v>6530.4</v>
      </c>
      <c r="K8" s="100">
        <v>9475.2000000000007</v>
      </c>
      <c r="L8" s="100">
        <v>11428.7</v>
      </c>
      <c r="M8" s="101">
        <v>0</v>
      </c>
      <c r="N8" s="100">
        <v>9379.2999999999993</v>
      </c>
      <c r="O8" s="100">
        <v>7719.3</v>
      </c>
      <c r="P8" s="100">
        <v>9145.4</v>
      </c>
      <c r="Q8" s="100">
        <v>10666.3</v>
      </c>
      <c r="R8" s="100">
        <v>16076.6</v>
      </c>
      <c r="S8" s="100">
        <v>38036.1</v>
      </c>
      <c r="T8" s="100">
        <v>157507.9</v>
      </c>
      <c r="U8" s="100">
        <v>1057119.7</v>
      </c>
      <c r="V8" s="100">
        <v>136691.20000000001</v>
      </c>
      <c r="W8" s="100">
        <v>3477505.3</v>
      </c>
      <c r="X8" s="100">
        <v>242588424.12</v>
      </c>
      <c r="Y8" s="100">
        <v>1780.4</v>
      </c>
      <c r="Z8" s="100">
        <v>2555.6999999999998</v>
      </c>
      <c r="AA8" s="100">
        <v>2929.2</v>
      </c>
      <c r="AB8" s="100">
        <v>3844.7826</v>
      </c>
      <c r="AC8" s="100">
        <v>4695.8</v>
      </c>
      <c r="AD8" s="100">
        <v>4893.5</v>
      </c>
      <c r="AE8" s="100">
        <v>8306.7000000000007</v>
      </c>
      <c r="AF8" s="100">
        <v>8931.5</v>
      </c>
      <c r="AG8" s="100">
        <v>12616</v>
      </c>
      <c r="AH8" s="100">
        <v>12119.47548352894</v>
      </c>
      <c r="AI8" s="100">
        <v>7550.0506408266101</v>
      </c>
      <c r="AJ8" s="100">
        <f>+AJ12+AJ15+AJ18+AJ21+AJ24</f>
        <v>7586.2916406936192</v>
      </c>
      <c r="AK8" s="100">
        <f t="shared" ref="AK8:AM9" si="0">+AK12+AK15+AK18+AK21+AK24</f>
        <v>11796.566268680001</v>
      </c>
      <c r="AL8" s="100">
        <f t="shared" si="0"/>
        <v>14945.9881604</v>
      </c>
      <c r="AM8" s="100">
        <f t="shared" si="0"/>
        <v>18878.244652437999</v>
      </c>
      <c r="AN8" s="100">
        <v>27107.171921612</v>
      </c>
      <c r="AO8" s="100">
        <v>43002.441278273938</v>
      </c>
      <c r="AP8" s="100">
        <v>42569.791114074702</v>
      </c>
      <c r="AQ8" s="100">
        <v>35949.096953529377</v>
      </c>
      <c r="AR8" s="100">
        <v>38899.970141977661</v>
      </c>
      <c r="AS8" s="100">
        <v>44554.63701779845</v>
      </c>
      <c r="AT8" s="100">
        <v>63734.163839145003</v>
      </c>
      <c r="AU8" s="112">
        <v>86692.739270255435</v>
      </c>
      <c r="AV8" s="112">
        <v>111477.44445646615</v>
      </c>
      <c r="AW8" s="112">
        <v>128625.03550055694</v>
      </c>
      <c r="AX8" s="112">
        <v>142227.21274540934</v>
      </c>
      <c r="AY8" s="112">
        <v>162860.46347407164</v>
      </c>
      <c r="AZ8" s="112">
        <v>128377.20667901982</v>
      </c>
      <c r="BA8" s="112">
        <v>87045.399051769986</v>
      </c>
      <c r="BB8" s="112">
        <v>110179.26390231002</v>
      </c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</row>
    <row r="9" spans="2:70" ht="15.95" customHeight="1">
      <c r="B9" s="138" t="s">
        <v>240</v>
      </c>
      <c r="C9" s="191"/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0">
        <v>4439.2</v>
      </c>
      <c r="O9" s="100">
        <v>5314.6</v>
      </c>
      <c r="P9" s="100">
        <v>6514.4</v>
      </c>
      <c r="Q9" s="100">
        <v>10305.299999999999</v>
      </c>
      <c r="R9" s="100">
        <v>10359.9</v>
      </c>
      <c r="S9" s="100">
        <v>18593.3</v>
      </c>
      <c r="T9" s="100">
        <v>74624.100000000006</v>
      </c>
      <c r="U9" s="100">
        <v>343408.3</v>
      </c>
      <c r="V9" s="100">
        <v>25838.799999999999</v>
      </c>
      <c r="W9" s="100">
        <v>731841.2</v>
      </c>
      <c r="X9" s="100">
        <v>83553635.269999996</v>
      </c>
      <c r="Y9" s="100">
        <v>871.4</v>
      </c>
      <c r="Z9" s="100">
        <v>1824</v>
      </c>
      <c r="AA9" s="100">
        <v>2324.5</v>
      </c>
      <c r="AB9" s="100">
        <v>3145.3038999999999</v>
      </c>
      <c r="AC9" s="100">
        <v>4087.7</v>
      </c>
      <c r="AD9" s="100">
        <v>4331.3</v>
      </c>
      <c r="AE9" s="100">
        <v>6477.4</v>
      </c>
      <c r="AF9" s="100">
        <v>7641.2</v>
      </c>
      <c r="AG9" s="100">
        <v>10975.9</v>
      </c>
      <c r="AH9" s="100">
        <v>13092.295986822881</v>
      </c>
      <c r="AI9" s="100">
        <v>8061.1224816501681</v>
      </c>
      <c r="AJ9" s="100">
        <f>+AJ13+AJ16+AJ19+AJ22+AJ25</f>
        <v>7439.610973475289</v>
      </c>
      <c r="AK9" s="100">
        <f t="shared" si="0"/>
        <v>9529.6581106948906</v>
      </c>
      <c r="AL9" s="100">
        <f t="shared" si="0"/>
        <v>11923.311274616199</v>
      </c>
      <c r="AM9" s="100">
        <f t="shared" si="0"/>
        <v>16253.716376199001</v>
      </c>
      <c r="AN9" s="100">
        <v>23354.090538316002</v>
      </c>
      <c r="AO9" s="100">
        <v>37563.388231279692</v>
      </c>
      <c r="AP9" s="100">
        <v>42740.914631278829</v>
      </c>
      <c r="AQ9" s="100">
        <v>40980.688317126071</v>
      </c>
      <c r="AR9" s="100">
        <v>39537.163363990607</v>
      </c>
      <c r="AS9" s="100">
        <v>43208.50432911353</v>
      </c>
      <c r="AT9" s="100">
        <v>53372.288338433907</v>
      </c>
      <c r="AU9" s="112">
        <v>76856.516303074473</v>
      </c>
      <c r="AV9" s="112">
        <v>101635.97119885284</v>
      </c>
      <c r="AW9" s="112">
        <v>112886.65503556443</v>
      </c>
      <c r="AX9" s="112">
        <v>124446.65684166776</v>
      </c>
      <c r="AY9" s="112">
        <v>144738.2246947333</v>
      </c>
      <c r="AZ9" s="112">
        <v>149633.02787051341</v>
      </c>
      <c r="BA9" s="112">
        <v>128389.25636813999</v>
      </c>
      <c r="BB9" s="112">
        <v>123313.03045124</v>
      </c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</row>
    <row r="10" spans="2:70" s="95" customFormat="1" ht="15.95" customHeight="1">
      <c r="B10" s="192"/>
      <c r="C10" s="192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8"/>
      <c r="AP10" s="98"/>
      <c r="AQ10" s="98"/>
      <c r="AR10" s="98"/>
      <c r="AS10" s="98"/>
      <c r="AT10" s="98"/>
      <c r="AU10" s="99"/>
      <c r="AV10" s="99"/>
      <c r="AW10" s="99"/>
      <c r="AX10" s="99"/>
      <c r="AY10" s="99"/>
      <c r="AZ10" s="99"/>
      <c r="BA10" s="99"/>
      <c r="BB10" s="99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</row>
    <row r="11" spans="2:70" s="95" customFormat="1" ht="15.95" customHeight="1">
      <c r="B11" s="193" t="s">
        <v>245</v>
      </c>
      <c r="C11" s="10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96"/>
      <c r="AO11" s="96"/>
      <c r="AP11" s="96"/>
      <c r="AQ11" s="96"/>
      <c r="AR11" s="96"/>
      <c r="AS11" s="96"/>
      <c r="AT11" s="96"/>
      <c r="AU11" s="99"/>
      <c r="AV11" s="99"/>
      <c r="AW11" s="99"/>
      <c r="AX11" s="99"/>
      <c r="AY11" s="99"/>
      <c r="AZ11" s="99"/>
      <c r="BA11" s="99"/>
      <c r="BB11" s="99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</row>
    <row r="12" spans="2:70" s="195" customFormat="1" ht="15.95" customHeight="1">
      <c r="B12" s="133" t="s">
        <v>239</v>
      </c>
      <c r="C12" s="192"/>
      <c r="D12" s="100">
        <v>886.9</v>
      </c>
      <c r="E12" s="100">
        <v>1248.4000000000001</v>
      </c>
      <c r="F12" s="100">
        <v>1445</v>
      </c>
      <c r="G12" s="100">
        <v>3392.8</v>
      </c>
      <c r="H12" s="100">
        <v>4469.5</v>
      </c>
      <c r="I12" s="100">
        <v>3520.1</v>
      </c>
      <c r="J12" s="100">
        <v>4201.3</v>
      </c>
      <c r="K12" s="100">
        <v>6887.2</v>
      </c>
      <c r="L12" s="100">
        <v>7565.5</v>
      </c>
      <c r="M12" s="101">
        <v>0</v>
      </c>
      <c r="N12" s="100">
        <v>903.4</v>
      </c>
      <c r="O12" s="100">
        <v>525.29999999999995</v>
      </c>
      <c r="P12" s="100">
        <v>327.10000000000002</v>
      </c>
      <c r="Q12" s="100">
        <v>328.8</v>
      </c>
      <c r="R12" s="100">
        <v>445.7</v>
      </c>
      <c r="S12" s="100">
        <v>1530.6</v>
      </c>
      <c r="T12" s="100">
        <v>31207.7</v>
      </c>
      <c r="U12" s="100">
        <v>222404.9</v>
      </c>
      <c r="V12" s="100">
        <v>33403.800000000003</v>
      </c>
      <c r="W12" s="100">
        <v>790227</v>
      </c>
      <c r="X12" s="100">
        <v>35049749.559999995</v>
      </c>
      <c r="Y12" s="100">
        <v>343.4</v>
      </c>
      <c r="Z12" s="100">
        <v>752.4</v>
      </c>
      <c r="AA12" s="100">
        <v>1142</v>
      </c>
      <c r="AB12" s="100">
        <v>1690.6577000000002</v>
      </c>
      <c r="AC12" s="100">
        <v>2078.5</v>
      </c>
      <c r="AD12" s="100">
        <v>1999.2</v>
      </c>
      <c r="AE12" s="100">
        <v>2546.6</v>
      </c>
      <c r="AF12" s="100">
        <v>2892.5</v>
      </c>
      <c r="AG12" s="100">
        <v>4431.6000000000004</v>
      </c>
      <c r="AH12" s="100">
        <v>3735.5064921189401</v>
      </c>
      <c r="AI12" s="100">
        <v>3623.6433000000002</v>
      </c>
      <c r="AJ12" s="100">
        <v>3663.307753225632</v>
      </c>
      <c r="AK12" s="100">
        <v>5152.2132275220001</v>
      </c>
      <c r="AL12" s="100">
        <v>7050.453756750001</v>
      </c>
      <c r="AM12" s="100">
        <v>8065.5903393799999</v>
      </c>
      <c r="AN12" s="96">
        <v>8633.7197124960003</v>
      </c>
      <c r="AO12" s="96">
        <v>14493.970946865791</v>
      </c>
      <c r="AP12" s="96">
        <v>13172.394595376752</v>
      </c>
      <c r="AQ12" s="96">
        <v>10836.269779120854</v>
      </c>
      <c r="AR12" s="96">
        <v>12897.536693910562</v>
      </c>
      <c r="AS12" s="96">
        <v>15769.224131113189</v>
      </c>
      <c r="AT12" s="96">
        <v>22103.410074226467</v>
      </c>
      <c r="AU12" s="112">
        <v>34748.213311846528</v>
      </c>
      <c r="AV12" s="112">
        <v>45058.691366174739</v>
      </c>
      <c r="AW12" s="112">
        <v>48163.166446392454</v>
      </c>
      <c r="AX12" s="112">
        <v>53821.32552453578</v>
      </c>
      <c r="AY12" s="112">
        <v>57451.314227622279</v>
      </c>
      <c r="AZ12" s="112">
        <v>47191.25277834382</v>
      </c>
      <c r="BA12" s="112">
        <v>24753.440224089998</v>
      </c>
      <c r="BB12" s="112">
        <v>32965.856639049998</v>
      </c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</row>
    <row r="13" spans="2:70" s="195" customFormat="1" ht="15.95" customHeight="1">
      <c r="B13" s="133" t="s">
        <v>240</v>
      </c>
      <c r="C13" s="192"/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0">
        <v>860.6</v>
      </c>
      <c r="O13" s="100">
        <v>548</v>
      </c>
      <c r="P13" s="100">
        <v>384.6</v>
      </c>
      <c r="Q13" s="100">
        <v>466.9</v>
      </c>
      <c r="R13" s="100">
        <v>443.1</v>
      </c>
      <c r="S13" s="100">
        <v>1247.5999999999999</v>
      </c>
      <c r="T13" s="100">
        <v>29487.5</v>
      </c>
      <c r="U13" s="100">
        <v>140003.79999999999</v>
      </c>
      <c r="V13" s="100">
        <v>13941.1</v>
      </c>
      <c r="W13" s="100">
        <v>188948.2</v>
      </c>
      <c r="X13" s="100">
        <v>16282954.52</v>
      </c>
      <c r="Y13" s="100">
        <v>217.8</v>
      </c>
      <c r="Z13" s="100">
        <v>596.6</v>
      </c>
      <c r="AA13" s="100">
        <v>991.5</v>
      </c>
      <c r="AB13" s="100">
        <v>1429.0588</v>
      </c>
      <c r="AC13" s="100">
        <v>1707.2</v>
      </c>
      <c r="AD13" s="100">
        <v>1858.9</v>
      </c>
      <c r="AE13" s="100">
        <v>2172.5</v>
      </c>
      <c r="AF13" s="100">
        <v>2638</v>
      </c>
      <c r="AG13" s="100">
        <v>3979.5</v>
      </c>
      <c r="AH13" s="100">
        <v>4141.9256973638803</v>
      </c>
      <c r="AI13" s="100">
        <v>3346.732</v>
      </c>
      <c r="AJ13" s="100">
        <v>3389.5334991381569</v>
      </c>
      <c r="AK13" s="100">
        <v>3859.9607227528891</v>
      </c>
      <c r="AL13" s="100">
        <v>5608.371280712</v>
      </c>
      <c r="AM13" s="100">
        <v>7452.8075944820002</v>
      </c>
      <c r="AN13" s="96">
        <v>7135.6978076560008</v>
      </c>
      <c r="AO13" s="96">
        <v>12611.641236973313</v>
      </c>
      <c r="AP13" s="96">
        <v>13364.1469596277</v>
      </c>
      <c r="AQ13" s="96">
        <v>12263.248935470983</v>
      </c>
      <c r="AR13" s="96">
        <v>12119.83167882515</v>
      </c>
      <c r="AS13" s="96">
        <v>13580.524894818705</v>
      </c>
      <c r="AT13" s="96">
        <v>18241.296713443127</v>
      </c>
      <c r="AU13" s="112">
        <v>31344.321261998572</v>
      </c>
      <c r="AV13" s="112">
        <v>41227.003355325804</v>
      </c>
      <c r="AW13" s="112">
        <v>40825.063267816091</v>
      </c>
      <c r="AX13" s="112">
        <v>41641.133604802082</v>
      </c>
      <c r="AY13" s="112">
        <v>50937.396220835421</v>
      </c>
      <c r="AZ13" s="112">
        <v>54301.389561402495</v>
      </c>
      <c r="BA13" s="112">
        <v>31746.389581329997</v>
      </c>
      <c r="BB13" s="112">
        <v>34353.38645382</v>
      </c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</row>
    <row r="14" spans="2:70" s="95" customFormat="1" ht="15.95" customHeight="1">
      <c r="B14" s="193" t="s">
        <v>244</v>
      </c>
      <c r="C14" s="107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96"/>
      <c r="AO14" s="96"/>
      <c r="AP14" s="96"/>
      <c r="AQ14" s="96"/>
      <c r="AR14" s="96"/>
      <c r="AS14" s="96"/>
      <c r="AU14" s="99"/>
      <c r="AV14" s="99"/>
      <c r="AW14" s="99"/>
      <c r="AX14" s="99"/>
      <c r="AY14" s="99"/>
      <c r="AZ14" s="99"/>
      <c r="BA14" s="99"/>
      <c r="BB14" s="99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</row>
    <row r="15" spans="2:70" s="195" customFormat="1" ht="15.95" customHeight="1">
      <c r="B15" s="133" t="s">
        <v>239</v>
      </c>
      <c r="C15" s="192"/>
      <c r="D15" s="100">
        <v>253</v>
      </c>
      <c r="E15" s="100">
        <v>251.9</v>
      </c>
      <c r="F15" s="100">
        <v>257.3</v>
      </c>
      <c r="G15" s="100">
        <v>395.2</v>
      </c>
      <c r="H15" s="100">
        <v>684.4</v>
      </c>
      <c r="I15" s="100">
        <v>710.8</v>
      </c>
      <c r="J15" s="100">
        <v>790.4</v>
      </c>
      <c r="K15" s="100">
        <v>1285.8</v>
      </c>
      <c r="L15" s="100">
        <v>1892.3</v>
      </c>
      <c r="M15" s="101">
        <v>0</v>
      </c>
      <c r="N15" s="100">
        <v>1800.1</v>
      </c>
      <c r="O15" s="100">
        <v>3201.3</v>
      </c>
      <c r="P15" s="100">
        <v>3392.1</v>
      </c>
      <c r="Q15" s="100">
        <v>4120.1000000000004</v>
      </c>
      <c r="R15" s="100">
        <v>5517.2</v>
      </c>
      <c r="S15" s="100">
        <v>13896.9</v>
      </c>
      <c r="T15" s="100">
        <v>49033.8</v>
      </c>
      <c r="U15" s="100">
        <v>290698.2</v>
      </c>
      <c r="V15" s="100">
        <v>46217.8</v>
      </c>
      <c r="W15" s="100">
        <v>1529415.8</v>
      </c>
      <c r="X15" s="100">
        <v>63751906.68</v>
      </c>
      <c r="Y15" s="100">
        <v>404.3</v>
      </c>
      <c r="Z15" s="100">
        <v>464.7</v>
      </c>
      <c r="AA15" s="100">
        <v>477.8</v>
      </c>
      <c r="AB15" s="100">
        <v>488.1</v>
      </c>
      <c r="AC15" s="100">
        <v>615</v>
      </c>
      <c r="AD15" s="100">
        <v>572.9</v>
      </c>
      <c r="AE15" s="100">
        <v>1422.3</v>
      </c>
      <c r="AF15" s="100">
        <v>1843.8</v>
      </c>
      <c r="AG15" s="100">
        <v>2963.5</v>
      </c>
      <c r="AH15" s="100">
        <v>2479.5776442000001</v>
      </c>
      <c r="AI15" s="100">
        <v>1042.49566592311</v>
      </c>
      <c r="AJ15" s="100">
        <v>1095.4830957166032</v>
      </c>
      <c r="AK15" s="100">
        <v>1246.3803458089997</v>
      </c>
      <c r="AL15" s="100">
        <v>1165.0858245290001</v>
      </c>
      <c r="AM15" s="100">
        <v>1478.4019114500002</v>
      </c>
      <c r="AN15" s="100">
        <v>1547.7226588420001</v>
      </c>
      <c r="AO15" s="96">
        <v>2600.0659362975025</v>
      </c>
      <c r="AP15" s="96">
        <v>3422.6197023404893</v>
      </c>
      <c r="AQ15" s="96">
        <v>3611.7165763862749</v>
      </c>
      <c r="AR15" s="96">
        <v>4725.7482470093182</v>
      </c>
      <c r="AS15" s="96">
        <v>7052.6382996807297</v>
      </c>
      <c r="AT15" s="96">
        <v>7208.2319828417913</v>
      </c>
      <c r="AU15" s="112">
        <v>8001.6506499937122</v>
      </c>
      <c r="AV15" s="112">
        <v>9436.0747231596379</v>
      </c>
      <c r="AW15" s="112">
        <v>9372.8479011677846</v>
      </c>
      <c r="AX15" s="112">
        <v>9396.5885660323256</v>
      </c>
      <c r="AY15" s="112">
        <v>10702.700390255575</v>
      </c>
      <c r="AZ15" s="112">
        <v>7982.1828135353517</v>
      </c>
      <c r="BA15" s="112">
        <v>7149.3700015000004</v>
      </c>
      <c r="BB15" s="112">
        <v>9902.1927924399988</v>
      </c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</row>
    <row r="16" spans="2:70" s="195" customFormat="1" ht="15.95" customHeight="1">
      <c r="B16" s="133" t="s">
        <v>240</v>
      </c>
      <c r="C16" s="192"/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0">
        <v>980.4</v>
      </c>
      <c r="O16" s="100">
        <v>2570.6999999999998</v>
      </c>
      <c r="P16" s="100">
        <v>2607.5</v>
      </c>
      <c r="Q16" s="100">
        <v>3581.4</v>
      </c>
      <c r="R16" s="100">
        <v>3961.9</v>
      </c>
      <c r="S16" s="100">
        <v>6999</v>
      </c>
      <c r="T16" s="100">
        <v>21676.799999999999</v>
      </c>
      <c r="U16" s="100">
        <v>107732.5</v>
      </c>
      <c r="V16" s="100">
        <v>7182.2</v>
      </c>
      <c r="W16" s="100">
        <v>369542.6</v>
      </c>
      <c r="X16" s="100">
        <v>27736219.140000001</v>
      </c>
      <c r="Y16" s="100">
        <v>269.10000000000002</v>
      </c>
      <c r="Z16" s="100">
        <v>327.3</v>
      </c>
      <c r="AA16" s="100">
        <v>288.5</v>
      </c>
      <c r="AB16" s="100">
        <v>412.4</v>
      </c>
      <c r="AC16" s="100">
        <v>535.5</v>
      </c>
      <c r="AD16" s="100">
        <v>534.4</v>
      </c>
      <c r="AE16" s="100">
        <v>807</v>
      </c>
      <c r="AF16" s="100">
        <v>1440.9</v>
      </c>
      <c r="AG16" s="100">
        <v>2197.1</v>
      </c>
      <c r="AH16" s="100">
        <v>2705.4399948099999</v>
      </c>
      <c r="AI16" s="100">
        <v>1229.515302106</v>
      </c>
      <c r="AJ16" s="100">
        <v>1135.5057422519999</v>
      </c>
      <c r="AK16" s="100">
        <v>1354.9724390530002</v>
      </c>
      <c r="AL16" s="100">
        <v>962.11234226449994</v>
      </c>
      <c r="AM16" s="100">
        <v>1218.3568464870002</v>
      </c>
      <c r="AN16" s="100">
        <v>1509.4117103420001</v>
      </c>
      <c r="AO16" s="96">
        <v>2027.7011586320548</v>
      </c>
      <c r="AP16" s="96">
        <v>3019.0892936712039</v>
      </c>
      <c r="AQ16" s="96">
        <v>3963.9513149241925</v>
      </c>
      <c r="AR16" s="96">
        <v>4079.7194090896992</v>
      </c>
      <c r="AS16" s="96">
        <v>5658.4419615622101</v>
      </c>
      <c r="AT16" s="96">
        <v>6419.5640444003793</v>
      </c>
      <c r="AU16" s="112">
        <v>7108.1264508763907</v>
      </c>
      <c r="AV16" s="112">
        <v>9024.3025885005118</v>
      </c>
      <c r="AW16" s="112">
        <v>8248.2520454260884</v>
      </c>
      <c r="AX16" s="112">
        <v>9044.4231231318226</v>
      </c>
      <c r="AY16" s="112">
        <v>9757.7850314607076</v>
      </c>
      <c r="AZ16" s="112">
        <v>10044.55242138967</v>
      </c>
      <c r="BA16" s="112">
        <v>8885.8255958699974</v>
      </c>
      <c r="BB16" s="112">
        <v>9138.0832496099993</v>
      </c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</row>
    <row r="17" spans="2:70" s="95" customFormat="1" ht="15.95" customHeight="1">
      <c r="B17" s="193" t="s">
        <v>243</v>
      </c>
      <c r="C17" s="107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96"/>
      <c r="AO17" s="96"/>
      <c r="AP17" s="96"/>
      <c r="AQ17" s="96"/>
      <c r="AR17" s="96"/>
      <c r="AS17" s="96"/>
      <c r="AU17" s="99"/>
      <c r="AV17" s="99"/>
      <c r="AW17" s="99"/>
      <c r="AX17" s="99"/>
      <c r="AY17" s="99"/>
      <c r="AZ17" s="99"/>
      <c r="BA17" s="99"/>
      <c r="BB17" s="99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</row>
    <row r="18" spans="2:70" s="195" customFormat="1" ht="15.95" customHeight="1">
      <c r="B18" s="133" t="s">
        <v>239</v>
      </c>
      <c r="C18" s="192"/>
      <c r="D18" s="100">
        <v>103.5</v>
      </c>
      <c r="E18" s="100">
        <v>130.9</v>
      </c>
      <c r="F18" s="100">
        <v>180</v>
      </c>
      <c r="G18" s="100">
        <v>267.3</v>
      </c>
      <c r="H18" s="100">
        <v>362.6</v>
      </c>
      <c r="I18" s="100">
        <v>255.1</v>
      </c>
      <c r="J18" s="100">
        <v>251.9</v>
      </c>
      <c r="K18" s="100">
        <v>303.10000000000002</v>
      </c>
      <c r="L18" s="100">
        <v>253.5</v>
      </c>
      <c r="M18" s="101">
        <v>0</v>
      </c>
      <c r="N18" s="100">
        <v>392.5</v>
      </c>
      <c r="O18" s="100">
        <v>1024.0999999999999</v>
      </c>
      <c r="P18" s="100">
        <v>1976.2</v>
      </c>
      <c r="Q18" s="100">
        <v>2316.1999999999998</v>
      </c>
      <c r="R18" s="100">
        <v>2727.1</v>
      </c>
      <c r="S18" s="100">
        <v>5931.2</v>
      </c>
      <c r="T18" s="100">
        <v>29515.3</v>
      </c>
      <c r="U18" s="100">
        <v>173945.9</v>
      </c>
      <c r="V18" s="100">
        <v>17835.900000000001</v>
      </c>
      <c r="W18" s="100">
        <v>262684.2</v>
      </c>
      <c r="X18" s="100">
        <v>24769409.629999999</v>
      </c>
      <c r="Y18" s="100">
        <v>304</v>
      </c>
      <c r="Z18" s="100">
        <v>549.29999999999995</v>
      </c>
      <c r="AA18" s="100">
        <v>512.20000000000005</v>
      </c>
      <c r="AB18" s="100">
        <v>470</v>
      </c>
      <c r="AC18" s="100">
        <v>310.60000000000002</v>
      </c>
      <c r="AD18" s="100">
        <v>205.4</v>
      </c>
      <c r="AE18" s="100">
        <v>402.7</v>
      </c>
      <c r="AF18" s="100">
        <v>373.9</v>
      </c>
      <c r="AG18" s="100">
        <v>543.79999999999995</v>
      </c>
      <c r="AH18" s="100">
        <v>242.45761945000001</v>
      </c>
      <c r="AI18" s="100">
        <v>134.18967185</v>
      </c>
      <c r="AJ18" s="100">
        <v>164.81895301</v>
      </c>
      <c r="AK18" s="100">
        <v>299.02573265199999</v>
      </c>
      <c r="AL18" s="100">
        <v>436.98001407999999</v>
      </c>
      <c r="AM18" s="100">
        <v>816.06557780999992</v>
      </c>
      <c r="AN18" s="96">
        <v>948.30886815999997</v>
      </c>
      <c r="AO18" s="96">
        <v>1766.8122279124998</v>
      </c>
      <c r="AP18" s="96">
        <v>1551.1389445777943</v>
      </c>
      <c r="AQ18" s="96">
        <v>809.85900522193754</v>
      </c>
      <c r="AR18" s="96">
        <v>610.59415692291327</v>
      </c>
      <c r="AS18" s="96">
        <v>607.59139405523183</v>
      </c>
      <c r="AT18" s="96">
        <v>863.75067292264714</v>
      </c>
      <c r="AU18" s="112">
        <v>1113.7415585992414</v>
      </c>
      <c r="AV18" s="112">
        <v>1438.8533317989381</v>
      </c>
      <c r="AW18" s="112">
        <v>1418.0017108307979</v>
      </c>
      <c r="AX18" s="112">
        <v>1325.1287807124891</v>
      </c>
      <c r="AY18" s="112">
        <v>1304.9425073874993</v>
      </c>
      <c r="AZ18" s="112">
        <v>779.37317921184695</v>
      </c>
      <c r="BA18" s="112">
        <v>567.00909641999988</v>
      </c>
      <c r="BB18" s="112">
        <v>536.24860130000013</v>
      </c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</row>
    <row r="19" spans="2:70" s="195" customFormat="1" ht="15.95" customHeight="1">
      <c r="B19" s="133" t="s">
        <v>240</v>
      </c>
      <c r="C19" s="192"/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0">
        <v>190.3</v>
      </c>
      <c r="O19" s="100">
        <v>339.7</v>
      </c>
      <c r="P19" s="100">
        <v>846.3</v>
      </c>
      <c r="Q19" s="100">
        <v>1575.4</v>
      </c>
      <c r="R19" s="100">
        <v>1871.2</v>
      </c>
      <c r="S19" s="100">
        <v>3176.4</v>
      </c>
      <c r="T19" s="100">
        <v>8380.2000000000007</v>
      </c>
      <c r="U19" s="100">
        <v>38039.9</v>
      </c>
      <c r="V19" s="100">
        <v>1863.3</v>
      </c>
      <c r="W19" s="100">
        <v>34102.5</v>
      </c>
      <c r="X19" s="100">
        <v>3587769.64</v>
      </c>
      <c r="Y19" s="100">
        <v>67.900000000000006</v>
      </c>
      <c r="Z19" s="100">
        <v>230.8</v>
      </c>
      <c r="AA19" s="100">
        <v>397.1</v>
      </c>
      <c r="AB19" s="100">
        <v>393.2</v>
      </c>
      <c r="AC19" s="100">
        <v>347.7</v>
      </c>
      <c r="AD19" s="100">
        <v>287.39999999999998</v>
      </c>
      <c r="AE19" s="100">
        <v>346.8</v>
      </c>
      <c r="AF19" s="100">
        <v>380.9</v>
      </c>
      <c r="AG19" s="100">
        <v>536.70000000000005</v>
      </c>
      <c r="AH19" s="100">
        <v>391.55265881999998</v>
      </c>
      <c r="AI19" s="100">
        <v>195.12616863834799</v>
      </c>
      <c r="AJ19" s="100">
        <v>175.73095152899998</v>
      </c>
      <c r="AK19" s="100">
        <v>188.02505698999997</v>
      </c>
      <c r="AL19" s="100">
        <v>237.250026459</v>
      </c>
      <c r="AM19" s="100">
        <v>335.86209440200003</v>
      </c>
      <c r="AN19" s="96">
        <v>448.14911199000005</v>
      </c>
      <c r="AO19" s="96">
        <v>1213.6417256541042</v>
      </c>
      <c r="AP19" s="96">
        <v>1552.7866736373778</v>
      </c>
      <c r="AQ19" s="96">
        <v>1503.3560952380126</v>
      </c>
      <c r="AR19" s="96">
        <v>1287.8407014317347</v>
      </c>
      <c r="AS19" s="96">
        <v>874.23141401486282</v>
      </c>
      <c r="AT19" s="96">
        <v>595.18560364084055</v>
      </c>
      <c r="AU19" s="112">
        <v>705.57450020676185</v>
      </c>
      <c r="AV19" s="112">
        <v>1163.5857261106239</v>
      </c>
      <c r="AW19" s="112">
        <v>1097.362661971154</v>
      </c>
      <c r="AX19" s="112">
        <v>1233.1204621988647</v>
      </c>
      <c r="AY19" s="112">
        <v>1274.9937961338503</v>
      </c>
      <c r="AZ19" s="112">
        <v>1383.5522986522974</v>
      </c>
      <c r="BA19" s="112">
        <v>1170.1989657500001</v>
      </c>
      <c r="BB19" s="112">
        <v>873.01572632999989</v>
      </c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</row>
    <row r="20" spans="2:70" s="95" customFormat="1" ht="15.95" customHeight="1">
      <c r="B20" s="193" t="s">
        <v>242</v>
      </c>
      <c r="C20" s="107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96"/>
      <c r="AO20" s="96"/>
      <c r="AP20" s="96"/>
      <c r="AQ20" s="96"/>
      <c r="AR20" s="96"/>
      <c r="AS20" s="96"/>
      <c r="AU20" s="99"/>
      <c r="AV20" s="99"/>
      <c r="AW20" s="99"/>
      <c r="AX20" s="99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</row>
    <row r="21" spans="2:70" s="195" customFormat="1" ht="15.95" customHeight="1">
      <c r="B21" s="133" t="s">
        <v>239</v>
      </c>
      <c r="C21" s="192"/>
      <c r="D21" s="100">
        <v>260.8</v>
      </c>
      <c r="E21" s="100">
        <v>516.70000000000005</v>
      </c>
      <c r="F21" s="100">
        <v>470.6</v>
      </c>
      <c r="G21" s="100">
        <v>581.5</v>
      </c>
      <c r="H21" s="100">
        <v>1017</v>
      </c>
      <c r="I21" s="100">
        <v>1063.3</v>
      </c>
      <c r="J21" s="100">
        <v>1246.8</v>
      </c>
      <c r="K21" s="100">
        <v>984.9</v>
      </c>
      <c r="L21" s="100">
        <v>1674.8</v>
      </c>
      <c r="M21" s="101">
        <v>0</v>
      </c>
      <c r="N21" s="100">
        <v>1869</v>
      </c>
      <c r="O21" s="100">
        <v>2782.8</v>
      </c>
      <c r="P21" s="100">
        <v>3264.7</v>
      </c>
      <c r="Q21" s="100">
        <v>3796.2</v>
      </c>
      <c r="R21" s="100">
        <v>7185.8</v>
      </c>
      <c r="S21" s="100">
        <v>16076.5</v>
      </c>
      <c r="T21" s="100">
        <v>43124.3</v>
      </c>
      <c r="U21" s="100">
        <v>349455.4</v>
      </c>
      <c r="V21" s="100">
        <v>38634.300000000003</v>
      </c>
      <c r="W21" s="100">
        <v>878660.1</v>
      </c>
      <c r="X21" s="100">
        <v>117913429.13</v>
      </c>
      <c r="Y21" s="100">
        <v>714.4</v>
      </c>
      <c r="Z21" s="100">
        <v>732.5</v>
      </c>
      <c r="AA21" s="100">
        <v>781.4</v>
      </c>
      <c r="AB21" s="100">
        <v>1160.2</v>
      </c>
      <c r="AC21" s="100">
        <v>1355.2</v>
      </c>
      <c r="AD21" s="100">
        <v>1399.4</v>
      </c>
      <c r="AE21" s="100">
        <v>1770.1</v>
      </c>
      <c r="AF21" s="100">
        <v>1914.6</v>
      </c>
      <c r="AG21" s="100">
        <v>1865.2</v>
      </c>
      <c r="AH21" s="100">
        <v>1584.6506523999999</v>
      </c>
      <c r="AI21" s="100">
        <v>1072.945232</v>
      </c>
      <c r="AJ21" s="100">
        <v>1210.8953377344251</v>
      </c>
      <c r="AK21" s="100">
        <v>2195.2414959900002</v>
      </c>
      <c r="AL21" s="100">
        <v>2188.3496104879996</v>
      </c>
      <c r="AM21" s="100">
        <v>2662.3845889679997</v>
      </c>
      <c r="AN21" s="96">
        <v>2462.4327426660002</v>
      </c>
      <c r="AO21" s="96">
        <v>3260.8226024852588</v>
      </c>
      <c r="AP21" s="96">
        <v>4287.9393542356302</v>
      </c>
      <c r="AQ21" s="96">
        <v>4606.5433170190818</v>
      </c>
      <c r="AR21" s="96">
        <v>6043.9020142746067</v>
      </c>
      <c r="AS21" s="96">
        <v>7506.532599316999</v>
      </c>
      <c r="AT21" s="96">
        <v>10899.733372786584</v>
      </c>
      <c r="AU21" s="112">
        <v>12686.62400742864</v>
      </c>
      <c r="AV21" s="112">
        <v>17826.769063016753</v>
      </c>
      <c r="AW21" s="112">
        <v>25587.068029687201</v>
      </c>
      <c r="AX21" s="112">
        <v>19989.935850452686</v>
      </c>
      <c r="AY21" s="112">
        <v>23645.590483277534</v>
      </c>
      <c r="AZ21" s="112">
        <v>20792.741923764039</v>
      </c>
      <c r="BA21" s="112">
        <v>13106.30674125</v>
      </c>
      <c r="BB21" s="112">
        <v>13889.919951450003</v>
      </c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</row>
    <row r="22" spans="2:70" s="195" customFormat="1" ht="15.95" customHeight="1">
      <c r="B22" s="133" t="s">
        <v>240</v>
      </c>
      <c r="C22" s="192"/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0">
        <v>963.5</v>
      </c>
      <c r="O22" s="100">
        <v>1705.3</v>
      </c>
      <c r="P22" s="100">
        <v>2510.6999999999998</v>
      </c>
      <c r="Q22" s="100">
        <v>4407.8999999999996</v>
      </c>
      <c r="R22" s="100">
        <v>3897.3</v>
      </c>
      <c r="S22" s="100">
        <v>6851.9</v>
      </c>
      <c r="T22" s="100">
        <v>14110.1</v>
      </c>
      <c r="U22" s="100">
        <v>53480.800000000003</v>
      </c>
      <c r="V22" s="100">
        <v>2539.8000000000002</v>
      </c>
      <c r="W22" s="100">
        <v>134537.20000000001</v>
      </c>
      <c r="X22" s="100">
        <v>35532718.549999997</v>
      </c>
      <c r="Y22" s="100">
        <v>314.2</v>
      </c>
      <c r="Z22" s="100">
        <v>614.29999999999995</v>
      </c>
      <c r="AA22" s="100">
        <v>635.70000000000005</v>
      </c>
      <c r="AB22" s="100">
        <v>892.7</v>
      </c>
      <c r="AC22" s="100">
        <v>1241.4000000000001</v>
      </c>
      <c r="AD22" s="100">
        <v>1168.5</v>
      </c>
      <c r="AE22" s="100">
        <v>1727.9</v>
      </c>
      <c r="AF22" s="100">
        <v>1711.2</v>
      </c>
      <c r="AG22" s="100">
        <v>1901</v>
      </c>
      <c r="AH22" s="100">
        <v>1754.7747153800001</v>
      </c>
      <c r="AI22" s="100">
        <v>1112.7109371077199</v>
      </c>
      <c r="AJ22" s="100">
        <v>1156.6280087529999</v>
      </c>
      <c r="AK22" s="100">
        <v>1778.4560122669998</v>
      </c>
      <c r="AL22" s="100">
        <v>1882.5227562419998</v>
      </c>
      <c r="AM22" s="100">
        <v>2289.9600470900004</v>
      </c>
      <c r="AN22" s="96">
        <v>2083.4575155980001</v>
      </c>
      <c r="AO22" s="96">
        <v>3319.753928475172</v>
      </c>
      <c r="AP22" s="96">
        <v>4693.6000209299809</v>
      </c>
      <c r="AQ22" s="96">
        <v>4802.9819343607405</v>
      </c>
      <c r="AR22" s="96">
        <v>5543.3369094178606</v>
      </c>
      <c r="AS22" s="96">
        <v>6480.6929377075321</v>
      </c>
      <c r="AT22" s="96">
        <v>8689.6647854028579</v>
      </c>
      <c r="AU22" s="112">
        <v>12250.96560192976</v>
      </c>
      <c r="AV22" s="112">
        <v>17210.014879992224</v>
      </c>
      <c r="AW22" s="112">
        <v>23689.967461196833</v>
      </c>
      <c r="AX22" s="112">
        <v>20988.360360616945</v>
      </c>
      <c r="AY22" s="112">
        <v>21606.774710916612</v>
      </c>
      <c r="AZ22" s="112">
        <v>25216.327442488979</v>
      </c>
      <c r="BA22" s="112">
        <v>15647.51518258</v>
      </c>
      <c r="BB22" s="112">
        <v>12590.063534799998</v>
      </c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</row>
    <row r="23" spans="2:70" s="95" customFormat="1" ht="15.95" customHeight="1">
      <c r="B23" s="193" t="s">
        <v>241</v>
      </c>
      <c r="C23" s="107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96"/>
      <c r="AO23" s="96"/>
      <c r="AP23" s="96"/>
      <c r="AQ23" s="96"/>
      <c r="AR23" s="96"/>
      <c r="AS23" s="96"/>
      <c r="AU23" s="99"/>
      <c r="AV23" s="99"/>
      <c r="AW23" s="99"/>
      <c r="AX23" s="99"/>
      <c r="AY23" s="99"/>
      <c r="AZ23" s="99"/>
      <c r="BA23" s="99"/>
      <c r="BB23" s="99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</row>
    <row r="24" spans="2:70" s="195" customFormat="1" ht="15.95" customHeight="1">
      <c r="B24" s="133" t="s">
        <v>239</v>
      </c>
      <c r="C24" s="192"/>
      <c r="D24" s="100">
        <v>0.2</v>
      </c>
      <c r="E24" s="100">
        <v>0.2</v>
      </c>
      <c r="F24" s="100">
        <v>0.1</v>
      </c>
      <c r="G24" s="100">
        <v>54.4</v>
      </c>
      <c r="H24" s="100">
        <v>63.7</v>
      </c>
      <c r="I24" s="100">
        <v>37.6</v>
      </c>
      <c r="J24" s="100">
        <v>40</v>
      </c>
      <c r="K24" s="100">
        <v>14.2</v>
      </c>
      <c r="L24" s="100">
        <v>42.6</v>
      </c>
      <c r="M24" s="101">
        <v>0</v>
      </c>
      <c r="N24" s="100">
        <v>4414.3</v>
      </c>
      <c r="O24" s="100">
        <v>185.8</v>
      </c>
      <c r="P24" s="100">
        <v>185.3</v>
      </c>
      <c r="Q24" s="100">
        <v>105</v>
      </c>
      <c r="R24" s="100">
        <v>200.8</v>
      </c>
      <c r="S24" s="100">
        <v>600.9</v>
      </c>
      <c r="T24" s="100">
        <v>4626.8</v>
      </c>
      <c r="U24" s="100">
        <v>20615.3</v>
      </c>
      <c r="V24" s="100">
        <v>599.4</v>
      </c>
      <c r="W24" s="100">
        <v>16518.2</v>
      </c>
      <c r="X24" s="100">
        <v>1103929.1200000001</v>
      </c>
      <c r="Y24" s="100">
        <v>14.3</v>
      </c>
      <c r="Z24" s="100">
        <v>56.8</v>
      </c>
      <c r="AA24" s="100">
        <v>15.8</v>
      </c>
      <c r="AB24" s="100">
        <v>35.800000000000004</v>
      </c>
      <c r="AC24" s="100">
        <v>336.5</v>
      </c>
      <c r="AD24" s="100">
        <v>716.6</v>
      </c>
      <c r="AE24" s="100">
        <v>2165</v>
      </c>
      <c r="AF24" s="100">
        <v>1906.7</v>
      </c>
      <c r="AG24" s="100">
        <v>2811.9</v>
      </c>
      <c r="AH24" s="100">
        <v>4077.2830753600001</v>
      </c>
      <c r="AI24" s="100">
        <v>1676.7767710534999</v>
      </c>
      <c r="AJ24" s="100">
        <v>1451.786501006959</v>
      </c>
      <c r="AK24" s="100">
        <v>2903.7054667070006</v>
      </c>
      <c r="AL24" s="100">
        <v>4105.1189545529996</v>
      </c>
      <c r="AM24" s="100">
        <v>5855.8022348300001</v>
      </c>
      <c r="AN24" s="96">
        <v>13514.987939447999</v>
      </c>
      <c r="AO24" s="96">
        <v>20880.769564712882</v>
      </c>
      <c r="AP24" s="96">
        <v>18460.803312437194</v>
      </c>
      <c r="AQ24" s="96">
        <v>16084.708275781231</v>
      </c>
      <c r="AR24" s="96">
        <v>14622.189029860258</v>
      </c>
      <c r="AS24" s="96">
        <v>13618.650593632305</v>
      </c>
      <c r="AT24" s="96">
        <v>22659.037736367514</v>
      </c>
      <c r="AU24" s="112">
        <v>30142.509742387316</v>
      </c>
      <c r="AV24" s="112">
        <v>12457.240062664741</v>
      </c>
      <c r="AW24" s="112">
        <v>13119.626600377178</v>
      </c>
      <c r="AX24" s="112">
        <v>11355.523674278937</v>
      </c>
      <c r="AY24" s="112">
        <v>12359.680246154898</v>
      </c>
      <c r="AZ24" s="112">
        <v>9107.9853217991731</v>
      </c>
      <c r="BA24" s="112">
        <v>11125.234513159998</v>
      </c>
      <c r="BB24" s="112">
        <v>17757.882135169999</v>
      </c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</row>
    <row r="25" spans="2:70" s="195" customFormat="1" ht="15.95" customHeight="1">
      <c r="B25" s="133" t="s">
        <v>240</v>
      </c>
      <c r="C25" s="192"/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0">
        <v>1444.4</v>
      </c>
      <c r="O25" s="100">
        <v>150.9</v>
      </c>
      <c r="P25" s="100">
        <v>165.3</v>
      </c>
      <c r="Q25" s="100">
        <v>273.7</v>
      </c>
      <c r="R25" s="100">
        <v>186.4</v>
      </c>
      <c r="S25" s="100">
        <v>318.39999999999998</v>
      </c>
      <c r="T25" s="100">
        <v>969.5</v>
      </c>
      <c r="U25" s="100">
        <v>4151.3</v>
      </c>
      <c r="V25" s="100">
        <v>312.39999999999998</v>
      </c>
      <c r="W25" s="100">
        <v>4710.7</v>
      </c>
      <c r="X25" s="100">
        <v>68995.570000000007</v>
      </c>
      <c r="Y25" s="100">
        <v>1.7</v>
      </c>
      <c r="Z25" s="100">
        <v>54.4</v>
      </c>
      <c r="AA25" s="100">
        <v>9.1999999999999993</v>
      </c>
      <c r="AB25" s="100">
        <v>17.100000000000001</v>
      </c>
      <c r="AC25" s="100">
        <v>255.9</v>
      </c>
      <c r="AD25" s="100">
        <v>482.1</v>
      </c>
      <c r="AE25" s="100">
        <v>1423.2</v>
      </c>
      <c r="AF25" s="100">
        <v>1470.2</v>
      </c>
      <c r="AG25" s="100">
        <v>2361.6</v>
      </c>
      <c r="AH25" s="100">
        <v>4098.6029204489996</v>
      </c>
      <c r="AI25" s="100">
        <v>2177.0380737981</v>
      </c>
      <c r="AJ25" s="100">
        <v>1582.2127718031327</v>
      </c>
      <c r="AK25" s="100">
        <v>2348.2438796320002</v>
      </c>
      <c r="AL25" s="100">
        <v>3233.0548689387001</v>
      </c>
      <c r="AM25" s="100">
        <v>4956.7297937379999</v>
      </c>
      <c r="AN25" s="96">
        <v>12177.374392730002</v>
      </c>
      <c r="AO25" s="96">
        <v>18390.65018154505</v>
      </c>
      <c r="AP25" s="96">
        <v>17829.751498556208</v>
      </c>
      <c r="AQ25" s="96">
        <v>18447.150037132142</v>
      </c>
      <c r="AR25" s="96">
        <v>16506.434665226163</v>
      </c>
      <c r="AS25" s="96">
        <v>16614.613121010218</v>
      </c>
      <c r="AT25" s="96">
        <v>19426.577191546701</v>
      </c>
      <c r="AU25" s="112">
        <v>25447.528488062984</v>
      </c>
      <c r="AV25" s="112">
        <v>10607.899446227158</v>
      </c>
      <c r="AW25" s="112">
        <v>12523.730024720451</v>
      </c>
      <c r="AX25" s="112">
        <v>10386.751801664268</v>
      </c>
      <c r="AY25" s="112">
        <v>11201.193922632214</v>
      </c>
      <c r="AZ25" s="112">
        <v>11421.997365962401</v>
      </c>
      <c r="BA25" s="112">
        <v>14631.540560309997</v>
      </c>
      <c r="BB25" s="112">
        <v>30086.559715340001</v>
      </c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</row>
    <row r="26" spans="2:70" s="195" customFormat="1" ht="15.95" customHeight="1">
      <c r="B26" s="193" t="s">
        <v>387</v>
      </c>
      <c r="C26" s="107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96"/>
      <c r="AO26" s="96"/>
      <c r="AP26" s="96"/>
      <c r="AQ26" s="96"/>
      <c r="AR26" s="96"/>
      <c r="AS26" s="96"/>
      <c r="AT26" s="96"/>
      <c r="AU26" s="112"/>
      <c r="AV26" s="112"/>
      <c r="AW26" s="112"/>
      <c r="AX26" s="112"/>
      <c r="AY26" s="194"/>
      <c r="AZ26" s="194"/>
      <c r="BA26" s="194"/>
      <c r="BB26" s="194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</row>
    <row r="27" spans="2:70" s="195" customFormat="1" ht="15.95" customHeight="1">
      <c r="B27" s="133" t="s">
        <v>239</v>
      </c>
      <c r="C27" s="192"/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12">
        <v>8271.8328056479677</v>
      </c>
      <c r="AW27" s="112">
        <v>11211.679813051893</v>
      </c>
      <c r="AX27" s="112">
        <v>15104.12960931952</v>
      </c>
      <c r="AY27" s="112">
        <v>14668.067494265017</v>
      </c>
      <c r="AZ27" s="112">
        <v>9318.9610881415811</v>
      </c>
      <c r="BA27" s="112">
        <v>3833.3220538600003</v>
      </c>
      <c r="BB27" s="112">
        <v>5860.698089550001</v>
      </c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</row>
    <row r="28" spans="2:70" s="195" customFormat="1" ht="15.95" customHeight="1">
      <c r="B28" s="133" t="s">
        <v>240</v>
      </c>
      <c r="C28" s="192"/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12">
        <v>5245.9524946333649</v>
      </c>
      <c r="AW28" s="112">
        <v>7072.4962134422285</v>
      </c>
      <c r="AX28" s="112">
        <v>9641.4162701611331</v>
      </c>
      <c r="AY28" s="112">
        <v>10863.427732564165</v>
      </c>
      <c r="AZ28" s="112">
        <v>12014.598957083646</v>
      </c>
      <c r="BA28" s="112">
        <v>8003.4140419099995</v>
      </c>
      <c r="BB28" s="112">
        <v>6692.43551286</v>
      </c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</row>
    <row r="29" spans="2:70" s="195" customFormat="1" ht="15.95" customHeight="1">
      <c r="B29" s="193" t="s">
        <v>388</v>
      </c>
      <c r="C29" s="192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12"/>
      <c r="AW29" s="112"/>
      <c r="AX29" s="112"/>
      <c r="AY29" s="194"/>
      <c r="AZ29" s="194"/>
      <c r="BA29" s="194"/>
      <c r="BB29" s="194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</row>
    <row r="30" spans="2:70" s="195" customFormat="1" ht="15.95" customHeight="1">
      <c r="B30" s="133" t="s">
        <v>239</v>
      </c>
      <c r="C30" s="192"/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01">
        <v>0</v>
      </c>
      <c r="AV30" s="112">
        <v>3717.33304901869</v>
      </c>
      <c r="AW30" s="112">
        <v>3929.7428870348881</v>
      </c>
      <c r="AX30" s="112">
        <v>4188.1709118770641</v>
      </c>
      <c r="AY30" s="112">
        <v>5488.3574763859269</v>
      </c>
      <c r="AZ30" s="112">
        <v>3455.6145008559038</v>
      </c>
      <c r="BA30" s="112">
        <v>981.27778538999996</v>
      </c>
      <c r="BB30" s="112">
        <v>926.10187625000003</v>
      </c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</row>
    <row r="31" spans="2:70" s="195" customFormat="1" ht="15.95" customHeight="1">
      <c r="B31" s="133" t="s">
        <v>240</v>
      </c>
      <c r="C31" s="192"/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01">
        <v>0</v>
      </c>
      <c r="AV31" s="112">
        <v>1991.5232054666556</v>
      </c>
      <c r="AW31" s="112">
        <v>2180.9223418076108</v>
      </c>
      <c r="AX31" s="112">
        <v>2598.2409874147643</v>
      </c>
      <c r="AY31" s="112">
        <v>5294.8966000680703</v>
      </c>
      <c r="AZ31" s="112">
        <v>3719.5841841254805</v>
      </c>
      <c r="BA31" s="112">
        <v>3535.9233060099996</v>
      </c>
      <c r="BB31" s="112">
        <v>3031.7053281000003</v>
      </c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</row>
    <row r="32" spans="2:70" s="195" customFormat="1" ht="15.95" customHeight="1">
      <c r="B32" s="193" t="s">
        <v>393</v>
      </c>
      <c r="C32" s="192"/>
      <c r="D32" s="101"/>
      <c r="E32" s="101"/>
      <c r="F32" s="101"/>
      <c r="G32" s="101"/>
      <c r="H32" s="101"/>
      <c r="I32" s="101"/>
      <c r="J32" s="101"/>
      <c r="K32" s="101"/>
      <c r="L32" s="112"/>
      <c r="M32" s="112"/>
      <c r="N32" s="112"/>
      <c r="O32" s="194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12"/>
      <c r="AW32" s="112"/>
      <c r="AX32" s="112"/>
      <c r="AY32" s="194"/>
      <c r="AZ32" s="194"/>
      <c r="BA32" s="194"/>
      <c r="BB32" s="194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</row>
    <row r="33" spans="2:70" s="195" customFormat="1" ht="15.95" customHeight="1">
      <c r="B33" s="133" t="s">
        <v>394</v>
      </c>
      <c r="C33" s="192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12">
        <v>13270.650054984675</v>
      </c>
      <c r="AW33" s="112">
        <v>15822.902112014763</v>
      </c>
      <c r="AX33" s="112">
        <v>27046.409828200525</v>
      </c>
      <c r="AY33" s="112">
        <v>37239.810648722916</v>
      </c>
      <c r="AZ33" s="112">
        <v>29749.095073368084</v>
      </c>
      <c r="BA33" s="112">
        <v>25529.4386361</v>
      </c>
      <c r="BB33" s="112">
        <v>28340.363817099998</v>
      </c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</row>
    <row r="34" spans="2:70" s="195" customFormat="1" ht="15.95" customHeight="1">
      <c r="B34" s="133" t="s">
        <v>395</v>
      </c>
      <c r="C34" s="192"/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12">
        <v>15165.689502596488</v>
      </c>
      <c r="AW34" s="112">
        <v>17248.861019183969</v>
      </c>
      <c r="AX34" s="112">
        <v>28913.210231677876</v>
      </c>
      <c r="AY34" s="112">
        <v>33801.756680122264</v>
      </c>
      <c r="AZ34" s="112">
        <v>31531.025639408432</v>
      </c>
      <c r="BA34" s="112">
        <v>44768.449134380011</v>
      </c>
      <c r="BB34" s="112">
        <v>26547.780930380002</v>
      </c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</row>
    <row r="35" spans="2:70" s="195" customFormat="1" ht="10.5" customHeight="1" thickBot="1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7"/>
      <c r="AI35" s="197"/>
      <c r="AJ35" s="197"/>
      <c r="AK35" s="197"/>
      <c r="AL35" s="197"/>
      <c r="AM35" s="197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</row>
    <row r="36" spans="2:70" s="195" customFormat="1" ht="16.5" customHeight="1">
      <c r="B36" s="90" t="s">
        <v>137</v>
      </c>
      <c r="C36" s="180" t="s">
        <v>454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40"/>
      <c r="AI36" s="240"/>
      <c r="AJ36" s="240"/>
      <c r="AK36" s="240"/>
      <c r="AL36" s="240"/>
      <c r="AM36" s="240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</row>
    <row r="37" spans="2:70" ht="18" customHeight="1">
      <c r="B37" s="180" t="s">
        <v>185</v>
      </c>
      <c r="C37" s="158" t="s">
        <v>474</v>
      </c>
      <c r="AH37" s="111"/>
      <c r="AI37" s="111"/>
      <c r="AJ37" s="111"/>
      <c r="AK37" s="111"/>
      <c r="AL37" s="111"/>
      <c r="AM37" s="111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</row>
    <row r="38" spans="2:70">
      <c r="B38" s="204"/>
      <c r="AH38" s="111"/>
      <c r="AI38" s="111"/>
      <c r="AJ38" s="111"/>
      <c r="AK38" s="111"/>
      <c r="AL38" s="111"/>
      <c r="AM38" s="111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</row>
    <row r="39" spans="2:70" ht="18" customHeight="1">
      <c r="AH39" s="111"/>
      <c r="AI39" s="111"/>
      <c r="AJ39" s="111"/>
      <c r="AK39" s="111"/>
      <c r="AL39" s="111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</row>
    <row r="40" spans="2:70" ht="18" customHeight="1">
      <c r="AH40" s="111"/>
      <c r="AI40" s="111"/>
      <c r="AJ40" s="111"/>
      <c r="AK40" s="111"/>
      <c r="AL40" s="111"/>
      <c r="AM40" s="111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</row>
    <row r="41" spans="2:70">
      <c r="AH41" s="111"/>
      <c r="AI41" s="111"/>
      <c r="AJ41" s="111"/>
      <c r="AK41" s="111"/>
      <c r="AL41" s="111"/>
      <c r="AM41" s="111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</row>
    <row r="42" spans="2:70">
      <c r="AH42" s="111"/>
      <c r="AI42" s="111"/>
      <c r="AJ42" s="111"/>
      <c r="AK42" s="111"/>
      <c r="AL42" s="111"/>
      <c r="AM42" s="11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</row>
    <row r="43" spans="2:70">
      <c r="AH43" s="111"/>
      <c r="AI43" s="111"/>
      <c r="AJ43" s="111"/>
      <c r="AK43" s="111"/>
      <c r="AL43" s="111"/>
      <c r="AM43" s="111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112"/>
    </row>
    <row r="44" spans="2:70">
      <c r="AH44" s="111"/>
      <c r="AI44" s="111"/>
      <c r="AJ44" s="111"/>
      <c r="AK44" s="111"/>
      <c r="AL44" s="111"/>
      <c r="AM44" s="111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112"/>
    </row>
    <row r="45" spans="2:70">
      <c r="AH45" s="111"/>
      <c r="AI45" s="111"/>
      <c r="AJ45" s="111"/>
      <c r="AK45" s="111"/>
      <c r="AL45" s="111"/>
      <c r="AM45" s="111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112"/>
    </row>
    <row r="46" spans="2:70">
      <c r="AH46" s="111"/>
      <c r="AI46" s="111"/>
      <c r="AJ46" s="111"/>
      <c r="AK46" s="111"/>
      <c r="AL46" s="111"/>
      <c r="AM46" s="111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112"/>
    </row>
    <row r="47" spans="2:70">
      <c r="AH47" s="111"/>
      <c r="AI47" s="111"/>
      <c r="AJ47" s="111"/>
      <c r="AK47" s="111"/>
      <c r="AL47" s="111"/>
      <c r="AM47" s="111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112"/>
    </row>
    <row r="48" spans="2:70">
      <c r="AH48" s="111"/>
      <c r="AI48" s="111"/>
      <c r="AJ48" s="111"/>
      <c r="AK48" s="111"/>
      <c r="AL48" s="111"/>
      <c r="AM48" s="111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112"/>
    </row>
    <row r="49" spans="34:52">
      <c r="AH49" s="111"/>
      <c r="AI49" s="111"/>
      <c r="AJ49" s="111"/>
      <c r="AK49" s="111"/>
      <c r="AL49" s="111"/>
      <c r="AM49" s="111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112"/>
    </row>
    <row r="50" spans="34:52">
      <c r="AH50" s="111"/>
      <c r="AI50" s="111"/>
      <c r="AJ50" s="111"/>
      <c r="AK50" s="111"/>
      <c r="AL50" s="111"/>
      <c r="AM50" s="111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112"/>
    </row>
    <row r="51" spans="34:52">
      <c r="AH51" s="111"/>
      <c r="AI51" s="111"/>
      <c r="AJ51" s="111"/>
      <c r="AK51" s="111"/>
      <c r="AL51" s="111"/>
      <c r="AM51" s="111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112"/>
    </row>
    <row r="52" spans="34:52">
      <c r="AH52" s="111"/>
      <c r="AI52" s="111"/>
      <c r="AJ52" s="111"/>
      <c r="AK52" s="111"/>
      <c r="AL52" s="111"/>
      <c r="AM52" s="111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112"/>
    </row>
    <row r="53" spans="34:52">
      <c r="AH53" s="111"/>
      <c r="AI53" s="111"/>
      <c r="AJ53" s="111"/>
      <c r="AK53" s="111"/>
      <c r="AL53" s="111"/>
      <c r="AM53" s="111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112"/>
    </row>
    <row r="54" spans="34:52">
      <c r="AH54" s="111"/>
      <c r="AI54" s="111"/>
      <c r="AJ54" s="111"/>
      <c r="AK54" s="111"/>
      <c r="AL54" s="111"/>
      <c r="AM54" s="111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112"/>
    </row>
    <row r="55" spans="34:52">
      <c r="AH55" s="111"/>
      <c r="AI55" s="111"/>
      <c r="AJ55" s="111"/>
      <c r="AK55" s="111"/>
      <c r="AL55" s="111"/>
      <c r="AM55" s="111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112"/>
    </row>
    <row r="56" spans="34:52">
      <c r="AH56" s="111"/>
      <c r="AI56" s="111"/>
      <c r="AJ56" s="111"/>
      <c r="AK56" s="111"/>
      <c r="AL56" s="111"/>
      <c r="AM56" s="111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112"/>
    </row>
    <row r="57" spans="34:52">
      <c r="AH57" s="111"/>
      <c r="AI57" s="111"/>
      <c r="AJ57" s="111"/>
      <c r="AK57" s="111"/>
      <c r="AL57" s="111"/>
      <c r="AM57" s="111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112"/>
    </row>
    <row r="58" spans="34:52">
      <c r="AH58" s="111"/>
      <c r="AI58" s="111"/>
      <c r="AJ58" s="111"/>
      <c r="AK58" s="111"/>
      <c r="AL58" s="111"/>
      <c r="AM58" s="111"/>
      <c r="AN58" s="250"/>
      <c r="AO58" s="250"/>
      <c r="AP58" s="250"/>
      <c r="AQ58" s="250"/>
      <c r="AR58" s="250"/>
      <c r="AS58" s="250"/>
      <c r="AT58" s="250"/>
      <c r="AU58" s="250"/>
      <c r="AV58" s="250"/>
      <c r="AW58" s="250"/>
      <c r="AX58" s="250"/>
      <c r="AY58" s="250"/>
      <c r="AZ58" s="112"/>
    </row>
    <row r="59" spans="34:52">
      <c r="AH59" s="111"/>
      <c r="AI59" s="111"/>
      <c r="AJ59" s="111"/>
      <c r="AK59" s="111"/>
      <c r="AL59" s="111"/>
      <c r="AM59" s="111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112"/>
    </row>
    <row r="60" spans="34:52">
      <c r="AH60" s="111"/>
      <c r="AI60" s="111"/>
      <c r="AJ60" s="111"/>
      <c r="AK60" s="111"/>
      <c r="AL60" s="111"/>
      <c r="AM60" s="111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112"/>
    </row>
    <row r="61" spans="34:52">
      <c r="AH61" s="111"/>
      <c r="AI61" s="111"/>
      <c r="AJ61" s="111"/>
      <c r="AK61" s="111"/>
      <c r="AL61" s="111"/>
      <c r="AM61" s="111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112"/>
    </row>
    <row r="62" spans="34:52">
      <c r="AH62" s="111"/>
      <c r="AI62" s="111"/>
      <c r="AJ62" s="111"/>
      <c r="AK62" s="111"/>
      <c r="AL62" s="111"/>
      <c r="AM62" s="111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112"/>
    </row>
    <row r="63" spans="34:52">
      <c r="AH63" s="111"/>
      <c r="AI63" s="111"/>
      <c r="AJ63" s="111"/>
      <c r="AK63" s="111"/>
      <c r="AL63" s="111"/>
      <c r="AM63" s="111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112"/>
    </row>
    <row r="64" spans="34:52">
      <c r="AH64" s="111"/>
      <c r="AI64" s="111"/>
      <c r="AJ64" s="111"/>
      <c r="AK64" s="111"/>
      <c r="AL64" s="111"/>
      <c r="AM64" s="111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112"/>
    </row>
    <row r="65" spans="34:52">
      <c r="AH65" s="111"/>
      <c r="AI65" s="111"/>
      <c r="AJ65" s="111"/>
      <c r="AK65" s="111"/>
      <c r="AL65" s="111"/>
      <c r="AM65" s="111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112"/>
    </row>
    <row r="66" spans="34:52">
      <c r="AH66" s="111"/>
      <c r="AI66" s="111"/>
      <c r="AJ66" s="111"/>
      <c r="AK66" s="111"/>
      <c r="AL66" s="111"/>
      <c r="AM66" s="111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112"/>
    </row>
    <row r="67" spans="34:52">
      <c r="AH67" s="111"/>
      <c r="AI67" s="111"/>
      <c r="AJ67" s="111"/>
      <c r="AK67" s="111"/>
      <c r="AL67" s="111"/>
      <c r="AM67" s="111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</row>
    <row r="68" spans="34:52">
      <c r="AH68" s="111"/>
      <c r="AI68" s="111"/>
      <c r="AJ68" s="111"/>
      <c r="AK68" s="111"/>
      <c r="AL68" s="111"/>
      <c r="AM68" s="111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</row>
    <row r="69" spans="34:52">
      <c r="AH69" s="111"/>
      <c r="AI69" s="111"/>
      <c r="AJ69" s="111"/>
      <c r="AK69" s="111"/>
      <c r="AL69" s="111"/>
      <c r="AM69" s="111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</row>
    <row r="70" spans="34:52">
      <c r="AH70" s="114"/>
      <c r="AI70" s="114"/>
      <c r="AJ70" s="114"/>
      <c r="AK70" s="114"/>
      <c r="AL70" s="114"/>
      <c r="AM70" s="114"/>
    </row>
    <row r="71" spans="34:52">
      <c r="AH71" s="114"/>
      <c r="AI71" s="114"/>
      <c r="AJ71" s="114"/>
      <c r="AK71" s="114"/>
      <c r="AL71" s="114"/>
      <c r="AM71" s="114"/>
    </row>
    <row r="72" spans="34:52">
      <c r="AH72" s="114"/>
      <c r="AI72" s="114"/>
      <c r="AJ72" s="114"/>
      <c r="AK72" s="114"/>
      <c r="AL72" s="114"/>
      <c r="AM72" s="114"/>
    </row>
    <row r="73" spans="34:52">
      <c r="AH73" s="114"/>
      <c r="AI73" s="114"/>
      <c r="AJ73" s="114"/>
      <c r="AK73" s="114"/>
      <c r="AL73" s="114"/>
      <c r="AM73" s="114"/>
    </row>
    <row r="74" spans="34:52">
      <c r="AH74" s="114"/>
      <c r="AI74" s="114"/>
      <c r="AJ74" s="114"/>
      <c r="AK74" s="114"/>
      <c r="AL74" s="114"/>
      <c r="AM74" s="114"/>
    </row>
    <row r="75" spans="34:52">
      <c r="AH75" s="114"/>
      <c r="AI75" s="114"/>
      <c r="AJ75" s="114"/>
      <c r="AK75" s="114"/>
      <c r="AL75" s="114"/>
      <c r="AM75" s="114"/>
    </row>
    <row r="76" spans="34:52">
      <c r="AH76" s="114"/>
      <c r="AI76" s="114"/>
      <c r="AJ76" s="114"/>
      <c r="AK76" s="114"/>
      <c r="AL76" s="114"/>
      <c r="AM76" s="114"/>
    </row>
    <row r="77" spans="34:52">
      <c r="AH77" s="114"/>
      <c r="AI77" s="114"/>
      <c r="AJ77" s="114"/>
      <c r="AK77" s="114"/>
      <c r="AL77" s="114"/>
      <c r="AM77" s="114"/>
    </row>
    <row r="78" spans="34:52">
      <c r="AH78" s="114"/>
      <c r="AI78" s="114"/>
      <c r="AJ78" s="114"/>
      <c r="AK78" s="114"/>
      <c r="AL78" s="114"/>
      <c r="AM78" s="114"/>
    </row>
    <row r="79" spans="34:52">
      <c r="AH79" s="114"/>
      <c r="AI79" s="114"/>
      <c r="AJ79" s="114"/>
      <c r="AK79" s="114"/>
      <c r="AL79" s="114"/>
      <c r="AM79" s="114"/>
    </row>
    <row r="80" spans="34:52">
      <c r="AH80" s="114"/>
      <c r="AI80" s="114"/>
      <c r="AJ80" s="114"/>
      <c r="AK80" s="114"/>
      <c r="AL80" s="114"/>
      <c r="AM80" s="114"/>
    </row>
    <row r="81" spans="34:39">
      <c r="AH81" s="114"/>
      <c r="AI81" s="114"/>
      <c r="AJ81" s="114"/>
      <c r="AK81" s="114"/>
      <c r="AL81" s="114"/>
      <c r="AM81" s="114"/>
    </row>
    <row r="82" spans="34:39">
      <c r="AH82" s="114"/>
      <c r="AI82" s="114"/>
      <c r="AJ82" s="114"/>
      <c r="AK82" s="114"/>
      <c r="AL82" s="114"/>
      <c r="AM82" s="114"/>
    </row>
    <row r="83" spans="34:39">
      <c r="AH83" s="114"/>
      <c r="AI83" s="114"/>
      <c r="AJ83" s="114"/>
      <c r="AK83" s="114"/>
      <c r="AL83" s="114"/>
      <c r="AM83" s="114"/>
    </row>
    <row r="84" spans="34:39">
      <c r="AH84" s="114"/>
      <c r="AI84" s="114"/>
      <c r="AJ84" s="114"/>
      <c r="AK84" s="114"/>
      <c r="AL84" s="114"/>
      <c r="AM84" s="114"/>
    </row>
    <row r="85" spans="34:39">
      <c r="AH85" s="114"/>
      <c r="AI85" s="114"/>
      <c r="AJ85" s="114"/>
      <c r="AK85" s="114"/>
      <c r="AL85" s="114"/>
      <c r="AM85" s="114"/>
    </row>
    <row r="86" spans="34:39">
      <c r="AH86" s="114"/>
      <c r="AI86" s="114"/>
      <c r="AJ86" s="114"/>
      <c r="AK86" s="114"/>
      <c r="AL86" s="114"/>
      <c r="AM86" s="114"/>
    </row>
    <row r="87" spans="34:39">
      <c r="AH87" s="114"/>
      <c r="AI87" s="114"/>
      <c r="AJ87" s="114"/>
      <c r="AK87" s="114"/>
      <c r="AL87" s="114"/>
      <c r="AM87" s="114"/>
    </row>
    <row r="88" spans="34:39">
      <c r="AH88" s="114"/>
      <c r="AI88" s="114"/>
      <c r="AJ88" s="114"/>
      <c r="AK88" s="114"/>
      <c r="AL88" s="114"/>
      <c r="AM88" s="114"/>
    </row>
    <row r="89" spans="34:39">
      <c r="AH89" s="114"/>
      <c r="AI89" s="114"/>
      <c r="AJ89" s="114"/>
      <c r="AK89" s="114"/>
      <c r="AL89" s="114"/>
      <c r="AM89" s="114"/>
    </row>
    <row r="90" spans="34:39">
      <c r="AH90" s="114"/>
      <c r="AI90" s="114"/>
      <c r="AJ90" s="114"/>
      <c r="AK90" s="114"/>
      <c r="AL90" s="114"/>
      <c r="AM90" s="114"/>
    </row>
    <row r="91" spans="34:39">
      <c r="AH91" s="114"/>
      <c r="AI91" s="114"/>
      <c r="AJ91" s="114"/>
      <c r="AK91" s="114"/>
      <c r="AL91" s="114"/>
      <c r="AM91" s="114"/>
    </row>
    <row r="92" spans="34:39">
      <c r="AH92" s="114"/>
      <c r="AI92" s="114"/>
      <c r="AJ92" s="114"/>
      <c r="AK92" s="114"/>
      <c r="AL92" s="114"/>
      <c r="AM92" s="114"/>
    </row>
  </sheetData>
  <mergeCells count="1">
    <mergeCell ref="B3:C3"/>
  </mergeCells>
  <printOptions verticalCentered="1"/>
  <pageMargins left="0.39370078740157483" right="0.39370078740157483" top="0.39370078740157483" bottom="0.39370078740157483" header="0" footer="0"/>
  <pageSetup paperSize="176" scale="1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83"/>
  <sheetViews>
    <sheetView zoomScale="80" zoomScaleNormal="80" zoomScaleSheetLayoutView="100" workbookViewId="0"/>
  </sheetViews>
  <sheetFormatPr baseColWidth="10" defaultRowHeight="12.75"/>
  <cols>
    <col min="1" max="1" width="2.6640625" style="91" customWidth="1"/>
    <col min="2" max="2" width="13" style="90" customWidth="1"/>
    <col min="3" max="3" width="57.21875" style="90" customWidth="1"/>
    <col min="4" max="8" width="10.33203125" style="90" customWidth="1"/>
    <col min="9" max="9" width="10.109375" style="90" customWidth="1"/>
    <col min="10" max="12" width="10.6640625" style="90" customWidth="1"/>
    <col min="13" max="13" width="10.109375" style="90" customWidth="1"/>
    <col min="14" max="18" width="10.44140625" style="90" customWidth="1"/>
    <col min="19" max="20" width="10.44140625" style="91" customWidth="1"/>
    <col min="21" max="21" width="11.88671875" style="91" customWidth="1"/>
    <col min="22" max="23" width="11.5546875" style="91" customWidth="1"/>
    <col min="24" max="16384" width="11.5546875" style="91"/>
  </cols>
  <sheetData>
    <row r="1" spans="2:60" ht="18" customHeight="1">
      <c r="B1" s="88" t="s">
        <v>366</v>
      </c>
      <c r="C1" s="89"/>
      <c r="D1" s="89"/>
      <c r="E1" s="89"/>
      <c r="F1" s="89"/>
      <c r="G1" s="89"/>
      <c r="H1" s="89"/>
      <c r="I1" s="89"/>
      <c r="J1" s="89"/>
    </row>
    <row r="2" spans="2:60" ht="18" customHeight="1">
      <c r="B2" s="136" t="s">
        <v>260</v>
      </c>
      <c r="C2" s="92"/>
      <c r="D2" s="92"/>
      <c r="E2" s="92"/>
      <c r="F2" s="92"/>
      <c r="G2" s="92"/>
      <c r="H2" s="92"/>
      <c r="I2" s="92"/>
      <c r="J2" s="92"/>
    </row>
    <row r="3" spans="2:60" ht="18" customHeight="1">
      <c r="B3" s="286" t="s">
        <v>367</v>
      </c>
      <c r="C3" s="286"/>
      <c r="D3" s="143"/>
      <c r="E3" s="143"/>
      <c r="F3" s="143"/>
      <c r="G3" s="143"/>
      <c r="H3" s="143"/>
      <c r="I3" s="286"/>
      <c r="J3" s="286"/>
    </row>
    <row r="4" spans="2:60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60" s="95" customFormat="1" ht="30" customHeight="1" thickBot="1">
      <c r="B5" s="132" t="s">
        <v>341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60" ht="15.95" customHeight="1"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99"/>
      <c r="U6" s="199"/>
    </row>
    <row r="7" spans="2:60" s="95" customFormat="1" ht="15.95" customHeight="1">
      <c r="B7" s="139" t="s">
        <v>247</v>
      </c>
      <c r="C7" s="139"/>
      <c r="D7" s="98">
        <v>7802.9220429999996</v>
      </c>
      <c r="E7" s="97">
        <v>8968.9947182300002</v>
      </c>
      <c r="F7" s="97">
        <v>14182.6</v>
      </c>
      <c r="G7" s="97">
        <v>16714.13</v>
      </c>
      <c r="H7" s="97">
        <v>21035.363403989999</v>
      </c>
      <c r="I7" s="97">
        <v>21932.1</v>
      </c>
      <c r="J7" s="97">
        <v>24732.34923095</v>
      </c>
      <c r="K7" s="97">
        <v>27096.558916080001</v>
      </c>
      <c r="L7" s="97">
        <v>30837.78527022</v>
      </c>
      <c r="M7" s="97">
        <v>35675.522400000002</v>
      </c>
      <c r="N7" s="97">
        <v>41634.888242170004</v>
      </c>
      <c r="O7" s="97">
        <v>48856.9918702</v>
      </c>
      <c r="P7" s="97">
        <v>58108.737019519998</v>
      </c>
      <c r="Q7" s="97">
        <v>64192.197</v>
      </c>
      <c r="R7" s="97">
        <v>71918.923999999999</v>
      </c>
      <c r="S7" s="97">
        <v>82864.202000000005</v>
      </c>
      <c r="T7" s="97">
        <v>95047.936000000002</v>
      </c>
      <c r="U7" s="97">
        <v>101680.94</v>
      </c>
      <c r="V7" s="178">
        <v>119098.65100000001</v>
      </c>
      <c r="W7" s="178">
        <v>141894.07799999998</v>
      </c>
      <c r="X7" s="178">
        <v>165500.02599999998</v>
      </c>
      <c r="Y7" s="178">
        <v>192800.09800000003</v>
      </c>
      <c r="Z7" s="178">
        <v>219291.96400000001</v>
      </c>
      <c r="AA7" s="178">
        <v>193992.76399999997</v>
      </c>
      <c r="AB7" s="178">
        <v>189284.74635917749</v>
      </c>
      <c r="AC7" s="178">
        <v>198260.51570831123</v>
      </c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2:60" ht="15.95" customHeight="1">
      <c r="B8" s="140" t="s">
        <v>248</v>
      </c>
      <c r="C8" s="140"/>
      <c r="D8" s="96">
        <v>4872.7856997999997</v>
      </c>
      <c r="E8" s="100">
        <v>7154.6065276999998</v>
      </c>
      <c r="F8" s="100">
        <v>11151.152140669999</v>
      </c>
      <c r="G8" s="100">
        <v>14330.88446564</v>
      </c>
      <c r="H8" s="100">
        <v>17637.453943830002</v>
      </c>
      <c r="I8" s="100">
        <v>18459</v>
      </c>
      <c r="J8" s="100">
        <v>20694.186514509998</v>
      </c>
      <c r="K8" s="100">
        <v>23471.304705369999</v>
      </c>
      <c r="L8" s="100">
        <v>26708.33760459</v>
      </c>
      <c r="M8" s="100">
        <v>31155.921699999999</v>
      </c>
      <c r="N8" s="100">
        <v>35238.399375840003</v>
      </c>
      <c r="O8" s="100">
        <v>38792.80953472</v>
      </c>
      <c r="P8" s="100">
        <v>45454.717881769997</v>
      </c>
      <c r="Q8" s="100">
        <v>48776.39</v>
      </c>
      <c r="R8" s="100">
        <v>56489.063000000002</v>
      </c>
      <c r="S8" s="100">
        <v>70400.301999999996</v>
      </c>
      <c r="T8" s="100">
        <v>82043.517000000007</v>
      </c>
      <c r="U8" s="100">
        <v>86550.1</v>
      </c>
      <c r="V8" s="111">
        <v>98591.79800000001</v>
      </c>
      <c r="W8" s="111">
        <v>117345.712</v>
      </c>
      <c r="X8" s="111">
        <v>133636.06400000001</v>
      </c>
      <c r="Y8" s="111">
        <v>145144.071</v>
      </c>
      <c r="Z8" s="111">
        <v>160719.04699999999</v>
      </c>
      <c r="AA8" s="111">
        <v>127434.07800000001</v>
      </c>
      <c r="AB8" s="111">
        <v>128855.25584858989</v>
      </c>
      <c r="AC8" s="111">
        <v>149636.21247705611</v>
      </c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2:60" s="195" customFormat="1" ht="15.95" customHeight="1">
      <c r="B9" s="133" t="s">
        <v>255</v>
      </c>
      <c r="C9" s="133"/>
      <c r="D9" s="96">
        <v>2082.1094620499998</v>
      </c>
      <c r="E9" s="100">
        <v>2713.0287835899999</v>
      </c>
      <c r="F9" s="100">
        <v>3981.6655216999998</v>
      </c>
      <c r="G9" s="100">
        <v>4594.6957296199998</v>
      </c>
      <c r="H9" s="100">
        <v>5680.3306282100002</v>
      </c>
      <c r="I9" s="100">
        <v>5478.9</v>
      </c>
      <c r="J9" s="100">
        <v>5992.7364438900004</v>
      </c>
      <c r="K9" s="100">
        <v>6444.3614308200004</v>
      </c>
      <c r="L9" s="100">
        <v>8082.2198773700002</v>
      </c>
      <c r="M9" s="100">
        <v>9681.2972000000009</v>
      </c>
      <c r="N9" s="100">
        <v>11246.28622525</v>
      </c>
      <c r="O9" s="100">
        <v>13354.01582755</v>
      </c>
      <c r="P9" s="100">
        <v>15346.18918161</v>
      </c>
      <c r="Q9" s="100">
        <v>15364.965</v>
      </c>
      <c r="R9" s="100">
        <v>15467.965</v>
      </c>
      <c r="S9" s="100">
        <v>18728.803</v>
      </c>
      <c r="T9" s="100">
        <v>24763.839000000004</v>
      </c>
      <c r="U9" s="100">
        <v>22241.665000000001</v>
      </c>
      <c r="V9" s="111">
        <v>25853.097000000002</v>
      </c>
      <c r="W9" s="111">
        <v>28602.269999999997</v>
      </c>
      <c r="X9" s="111">
        <v>34730.436999999998</v>
      </c>
      <c r="Y9" s="111">
        <v>34872.646999999997</v>
      </c>
      <c r="Z9" s="111">
        <v>39174.824000000001</v>
      </c>
      <c r="AA9" s="111">
        <v>31902.167999999998</v>
      </c>
      <c r="AB9" s="111">
        <v>36412.373855910002</v>
      </c>
      <c r="AC9" s="111">
        <v>41365.834382560002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</row>
    <row r="10" spans="2:60" s="195" customFormat="1" ht="15.95" customHeight="1">
      <c r="B10" s="133" t="s">
        <v>256</v>
      </c>
      <c r="C10" s="133"/>
      <c r="D10" s="96">
        <v>2790.6762377499999</v>
      </c>
      <c r="E10" s="100">
        <v>4441.5777441099999</v>
      </c>
      <c r="F10" s="100">
        <v>7169.4866189699997</v>
      </c>
      <c r="G10" s="100">
        <v>9736.1887360199999</v>
      </c>
      <c r="H10" s="100">
        <v>11957.12331562</v>
      </c>
      <c r="I10" s="100">
        <v>12980.1</v>
      </c>
      <c r="J10" s="100">
        <v>14701.45007062</v>
      </c>
      <c r="K10" s="100">
        <v>17026.943274550002</v>
      </c>
      <c r="L10" s="100">
        <v>18626.11772722</v>
      </c>
      <c r="M10" s="100">
        <v>21474.624500000002</v>
      </c>
      <c r="N10" s="100">
        <v>23992.113150590001</v>
      </c>
      <c r="O10" s="100">
        <v>25438.79370717</v>
      </c>
      <c r="P10" s="100">
        <v>30108.528700160001</v>
      </c>
      <c r="Q10" s="100">
        <v>33411.425000000003</v>
      </c>
      <c r="R10" s="100">
        <v>41021.097999999998</v>
      </c>
      <c r="S10" s="100">
        <v>51671.498999999996</v>
      </c>
      <c r="T10" s="100">
        <v>57279.678000000007</v>
      </c>
      <c r="U10" s="100">
        <v>64308.434999999998</v>
      </c>
      <c r="V10" s="111">
        <v>72738.701000000001</v>
      </c>
      <c r="W10" s="111">
        <v>88743.441999999995</v>
      </c>
      <c r="X10" s="111">
        <v>98905.627000000008</v>
      </c>
      <c r="Y10" s="111">
        <v>110271.42400000001</v>
      </c>
      <c r="Z10" s="111">
        <v>121544.223</v>
      </c>
      <c r="AA10" s="111">
        <v>95531.91</v>
      </c>
      <c r="AB10" s="111">
        <v>92442.88199267989</v>
      </c>
      <c r="AC10" s="111">
        <v>108270.3780944961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</row>
    <row r="11" spans="2:60" ht="15.95" customHeight="1">
      <c r="B11" s="140" t="s">
        <v>259</v>
      </c>
      <c r="C11" s="140"/>
      <c r="D11" s="96">
        <v>295.13917508999998</v>
      </c>
      <c r="E11" s="100">
        <v>389.93684504999999</v>
      </c>
      <c r="F11" s="100">
        <v>589.54999999999995</v>
      </c>
      <c r="G11" s="100">
        <v>413.21</v>
      </c>
      <c r="H11" s="100">
        <v>416.55181838999999</v>
      </c>
      <c r="I11" s="100">
        <v>407.5</v>
      </c>
      <c r="J11" s="100">
        <v>278.12237204000002</v>
      </c>
      <c r="K11" s="100">
        <v>344.97055614999999</v>
      </c>
      <c r="L11" s="100">
        <v>545.28044589000001</v>
      </c>
      <c r="M11" s="100">
        <v>515.75670000000002</v>
      </c>
      <c r="N11" s="100">
        <v>454.16346308999999</v>
      </c>
      <c r="O11" s="100">
        <v>484.40601199999998</v>
      </c>
      <c r="P11" s="100">
        <v>603.22780886999999</v>
      </c>
      <c r="Q11" s="100">
        <v>844.89</v>
      </c>
      <c r="R11" s="100">
        <v>659.41</v>
      </c>
      <c r="S11" s="100">
        <v>695.8</v>
      </c>
      <c r="T11" s="100">
        <v>1591.6419999999707</v>
      </c>
      <c r="U11" s="100">
        <v>1623.7739999999999</v>
      </c>
      <c r="V11" s="111">
        <v>3653.663</v>
      </c>
      <c r="W11" s="111">
        <v>3574.7449999999999</v>
      </c>
      <c r="X11" s="111">
        <v>2737.6449999999995</v>
      </c>
      <c r="Y11" s="111">
        <v>2686.8119999999999</v>
      </c>
      <c r="Z11" s="111">
        <v>2696.9349999999999</v>
      </c>
      <c r="AA11" s="111">
        <v>2423.5</v>
      </c>
      <c r="AB11" s="111">
        <v>1559.8523719106015</v>
      </c>
      <c r="AC11" s="111">
        <v>1620.6599081233005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</row>
    <row r="12" spans="2:60" ht="15.95" customHeight="1">
      <c r="B12" s="140" t="s">
        <v>249</v>
      </c>
      <c r="C12" s="140"/>
      <c r="D12" s="96">
        <v>1689.1231311700001</v>
      </c>
      <c r="E12" s="100">
        <v>924.89305306000006</v>
      </c>
      <c r="F12" s="100">
        <v>1225</v>
      </c>
      <c r="G12" s="100">
        <v>1512.63</v>
      </c>
      <c r="H12" s="100">
        <v>2538.2984683499999</v>
      </c>
      <c r="I12" s="100">
        <v>1972.4</v>
      </c>
      <c r="J12" s="100">
        <v>2948.0787215700002</v>
      </c>
      <c r="K12" s="100">
        <v>2916.3056350600009</v>
      </c>
      <c r="L12" s="100">
        <v>3017.62387008</v>
      </c>
      <c r="M12" s="100">
        <v>3340.1386000000002</v>
      </c>
      <c r="N12" s="100">
        <v>5121.5724806899989</v>
      </c>
      <c r="O12" s="100">
        <v>8458.0693618999994</v>
      </c>
      <c r="P12" s="100">
        <v>9885.5408665399991</v>
      </c>
      <c r="Q12" s="100">
        <v>11722.268</v>
      </c>
      <c r="R12" s="100">
        <v>11959.723</v>
      </c>
      <c r="S12" s="100">
        <v>8801.2000000000007</v>
      </c>
      <c r="T12" s="100">
        <v>8242.7950000000019</v>
      </c>
      <c r="U12" s="100">
        <v>9806.2360000000008</v>
      </c>
      <c r="V12" s="111">
        <v>11920.503000000001</v>
      </c>
      <c r="W12" s="111">
        <v>15995.545</v>
      </c>
      <c r="X12" s="111">
        <v>22619.397999999997</v>
      </c>
      <c r="Y12" s="111">
        <v>37595.631999999998</v>
      </c>
      <c r="Z12" s="111">
        <v>47179.684999999998</v>
      </c>
      <c r="AA12" s="111">
        <v>46187.063999999984</v>
      </c>
      <c r="AB12" s="111">
        <v>46262.832357046602</v>
      </c>
      <c r="AC12" s="111">
        <v>38447.021994649695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</row>
    <row r="13" spans="2:60" s="195" customFormat="1" ht="15.95" customHeight="1">
      <c r="B13" s="133" t="s">
        <v>250</v>
      </c>
      <c r="C13" s="133"/>
      <c r="D13" s="96">
        <v>1220.0012085000001</v>
      </c>
      <c r="E13" s="100">
        <v>273.79969629999999</v>
      </c>
      <c r="F13" s="100">
        <v>483.6</v>
      </c>
      <c r="G13" s="100">
        <v>676.2</v>
      </c>
      <c r="H13" s="100">
        <v>4.3608507799999998</v>
      </c>
      <c r="I13" s="100">
        <v>733.4</v>
      </c>
      <c r="J13" s="100">
        <v>1187.9941274800001</v>
      </c>
      <c r="K13" s="100">
        <v>986.44134702999997</v>
      </c>
      <c r="L13" s="100">
        <v>1124.37224659</v>
      </c>
      <c r="M13" s="100">
        <v>1340.9048</v>
      </c>
      <c r="N13" s="100">
        <v>1565.89268212</v>
      </c>
      <c r="O13" s="100">
        <v>1835.9276079199999</v>
      </c>
      <c r="P13" s="100">
        <v>2054.17763909</v>
      </c>
      <c r="Q13" s="100">
        <v>2109.1039999999998</v>
      </c>
      <c r="R13" s="100">
        <v>1973.0609999999999</v>
      </c>
      <c r="S13" s="100">
        <v>1074.0999999999999</v>
      </c>
      <c r="T13" s="100">
        <v>735.99199999999996</v>
      </c>
      <c r="U13" s="100">
        <v>631.79300000000001</v>
      </c>
      <c r="V13" s="111">
        <v>495.226</v>
      </c>
      <c r="W13" s="111">
        <v>537.63599999999997</v>
      </c>
      <c r="X13" s="111">
        <v>452.75200000000001</v>
      </c>
      <c r="Y13" s="111">
        <v>1002.9260000000002</v>
      </c>
      <c r="Z13" s="111">
        <v>2050.1640000000002</v>
      </c>
      <c r="AA13" s="111">
        <v>1986.3609999999999</v>
      </c>
      <c r="AB13" s="111">
        <v>1971.3118855221999</v>
      </c>
      <c r="AC13" s="111">
        <v>2104.8371544327001</v>
      </c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</row>
    <row r="14" spans="2:60" s="195" customFormat="1" ht="15.95" customHeight="1">
      <c r="B14" s="133" t="s">
        <v>251</v>
      </c>
      <c r="C14" s="133"/>
      <c r="D14" s="96">
        <v>230.24477794000001</v>
      </c>
      <c r="E14" s="100">
        <v>352.24412457</v>
      </c>
      <c r="F14" s="100">
        <v>457.7</v>
      </c>
      <c r="G14" s="100">
        <v>552.52</v>
      </c>
      <c r="H14" s="100">
        <v>1075.70744154</v>
      </c>
      <c r="I14" s="100">
        <v>940.5</v>
      </c>
      <c r="J14" s="100">
        <v>1246.8204539400001</v>
      </c>
      <c r="K14" s="100">
        <v>1446.48846377</v>
      </c>
      <c r="L14" s="100">
        <v>1498.70748273</v>
      </c>
      <c r="M14" s="100">
        <v>1600.1106</v>
      </c>
      <c r="N14" s="100">
        <v>3242.8025510900002</v>
      </c>
      <c r="O14" s="100">
        <v>6178.4205971800002</v>
      </c>
      <c r="P14" s="100">
        <v>7342.6776202000001</v>
      </c>
      <c r="Q14" s="100">
        <v>8310.4265799999994</v>
      </c>
      <c r="R14" s="100">
        <v>7125.6631325899998</v>
      </c>
      <c r="S14" s="100">
        <v>4470.6830123150003</v>
      </c>
      <c r="T14" s="100">
        <v>3551.8418999999999</v>
      </c>
      <c r="U14" s="100">
        <v>5308.8154347717</v>
      </c>
      <c r="V14" s="111">
        <v>5890.5764134284</v>
      </c>
      <c r="W14" s="111">
        <v>9719.9802920155998</v>
      </c>
      <c r="X14" s="111">
        <v>15530.75</v>
      </c>
      <c r="Y14" s="111">
        <v>26990.268704130001</v>
      </c>
      <c r="Z14" s="111">
        <v>34742.886593532297</v>
      </c>
      <c r="AA14" s="111">
        <v>33879.294407250803</v>
      </c>
      <c r="AB14" s="111">
        <v>32837.821411621</v>
      </c>
      <c r="AC14" s="111">
        <v>24214.349702181797</v>
      </c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</row>
    <row r="15" spans="2:60" s="195" customFormat="1" ht="15.95" customHeight="1">
      <c r="B15" s="133" t="s">
        <v>253</v>
      </c>
      <c r="C15" s="133"/>
      <c r="D15" s="96">
        <v>238.87714473</v>
      </c>
      <c r="E15" s="100">
        <v>298.84923219000001</v>
      </c>
      <c r="F15" s="100">
        <v>283.60000000000002</v>
      </c>
      <c r="G15" s="100">
        <v>283.91000000000003</v>
      </c>
      <c r="H15" s="100">
        <v>1458.2301760299999</v>
      </c>
      <c r="I15" s="100">
        <v>298.5</v>
      </c>
      <c r="J15" s="100">
        <v>513.26414015</v>
      </c>
      <c r="K15" s="100">
        <v>483.37582426000102</v>
      </c>
      <c r="L15" s="100">
        <v>394.54414076</v>
      </c>
      <c r="M15" s="100">
        <v>399.1232</v>
      </c>
      <c r="N15" s="100">
        <v>312.87724747999903</v>
      </c>
      <c r="O15" s="100">
        <v>443.72115680000002</v>
      </c>
      <c r="P15" s="100">
        <v>488.68560724999998</v>
      </c>
      <c r="Q15" s="100">
        <v>1302.7374199999999</v>
      </c>
      <c r="R15" s="100">
        <v>2860.99886741</v>
      </c>
      <c r="S15" s="100">
        <v>3256.4169876850001</v>
      </c>
      <c r="T15" s="100">
        <v>3954.9611</v>
      </c>
      <c r="U15" s="100">
        <v>3865.6275652283002</v>
      </c>
      <c r="V15" s="111">
        <v>5534.7005865716001</v>
      </c>
      <c r="W15" s="111">
        <v>5737.9287079843998</v>
      </c>
      <c r="X15" s="111">
        <v>6635.895999999997</v>
      </c>
      <c r="Y15" s="111">
        <v>9602.4372958699969</v>
      </c>
      <c r="Z15" s="111">
        <v>10386.6344064677</v>
      </c>
      <c r="AA15" s="111">
        <v>10321.408592749187</v>
      </c>
      <c r="AB15" s="111">
        <v>11453.699059903402</v>
      </c>
      <c r="AC15" s="111">
        <v>12127.835138035198</v>
      </c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</row>
    <row r="16" spans="2:60" ht="15.95" customHeight="1">
      <c r="B16" s="140" t="s">
        <v>252</v>
      </c>
      <c r="C16" s="140"/>
      <c r="D16" s="96">
        <v>720.55192234000003</v>
      </c>
      <c r="E16" s="100">
        <v>265.28617401000002</v>
      </c>
      <c r="F16" s="100">
        <v>978.3</v>
      </c>
      <c r="G16" s="100">
        <v>204.31</v>
      </c>
      <c r="H16" s="100">
        <v>118.31290409</v>
      </c>
      <c r="I16" s="100">
        <v>624.29999999999995</v>
      </c>
      <c r="J16" s="100">
        <v>452.32415517999999</v>
      </c>
      <c r="K16" s="100">
        <v>6.8029374699999998</v>
      </c>
      <c r="L16" s="100">
        <v>2.39068792</v>
      </c>
      <c r="M16" s="100">
        <v>0.76080000000000003</v>
      </c>
      <c r="N16" s="100">
        <v>13.452442830000001</v>
      </c>
      <c r="O16" s="100">
        <v>11.602311350000001</v>
      </c>
      <c r="P16" s="100">
        <v>352.82243103000002</v>
      </c>
      <c r="Q16" s="100">
        <v>343.50299999999999</v>
      </c>
      <c r="R16" s="100">
        <v>444.899</v>
      </c>
      <c r="S16" s="100">
        <v>437</v>
      </c>
      <c r="T16" s="100">
        <v>547.01499999999999</v>
      </c>
      <c r="U16" s="100">
        <v>584.37099999999998</v>
      </c>
      <c r="V16" s="111">
        <v>439.714</v>
      </c>
      <c r="W16" s="111">
        <v>486.15100000000007</v>
      </c>
      <c r="X16" s="111">
        <v>746.81500000000005</v>
      </c>
      <c r="Y16" s="111">
        <v>986.71500000000003</v>
      </c>
      <c r="Z16" s="111">
        <v>1073.0239999999999</v>
      </c>
      <c r="AA16" s="111">
        <v>1518.395</v>
      </c>
      <c r="AB16" s="111">
        <v>1270.7654026999999</v>
      </c>
      <c r="AC16" s="111">
        <v>1220.9121160397997</v>
      </c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</row>
    <row r="17" spans="2:60" ht="15.95" customHeight="1">
      <c r="B17" s="140" t="s">
        <v>257</v>
      </c>
      <c r="C17" s="140"/>
      <c r="D17" s="96">
        <v>70.265254810000002</v>
      </c>
      <c r="E17" s="100">
        <v>88.516324859999997</v>
      </c>
      <c r="F17" s="100">
        <v>93.6</v>
      </c>
      <c r="G17" s="100">
        <v>145.97999999999999</v>
      </c>
      <c r="H17" s="100">
        <v>161.8756175</v>
      </c>
      <c r="I17" s="100">
        <v>263.7</v>
      </c>
      <c r="J17" s="100">
        <v>197.93311767</v>
      </c>
      <c r="K17" s="100">
        <v>231.64275108999999</v>
      </c>
      <c r="L17" s="100">
        <v>343.02878176000002</v>
      </c>
      <c r="M17" s="100">
        <v>484.5299</v>
      </c>
      <c r="N17" s="100">
        <v>603.96063399000002</v>
      </c>
      <c r="O17" s="100">
        <v>785.97976242000004</v>
      </c>
      <c r="P17" s="100">
        <v>1171.6125683600001</v>
      </c>
      <c r="Q17" s="100">
        <v>1470.874</v>
      </c>
      <c r="R17" s="100">
        <v>1284.2650000000001</v>
      </c>
      <c r="S17" s="100">
        <v>1556.8</v>
      </c>
      <c r="T17" s="100">
        <v>1651.1079999999999</v>
      </c>
      <c r="U17" s="100">
        <v>2164.9670000000001</v>
      </c>
      <c r="V17" s="111">
        <v>2545.357</v>
      </c>
      <c r="W17" s="111">
        <v>2970.143</v>
      </c>
      <c r="X17" s="111">
        <v>3412.2719999999999</v>
      </c>
      <c r="Y17" s="111">
        <v>3785.3629999999998</v>
      </c>
      <c r="Z17" s="111">
        <v>3835.279</v>
      </c>
      <c r="AA17" s="111">
        <v>3477.08</v>
      </c>
      <c r="AB17" s="111">
        <v>2413.5386190617005</v>
      </c>
      <c r="AC17" s="111">
        <v>2522.3211194460991</v>
      </c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</row>
    <row r="18" spans="2:60" ht="15.95" customHeight="1">
      <c r="B18" s="140" t="s">
        <v>254</v>
      </c>
      <c r="C18" s="140"/>
      <c r="D18" s="96">
        <v>8.1494015300000004</v>
      </c>
      <c r="E18" s="100">
        <v>23.54456802</v>
      </c>
      <c r="F18" s="100">
        <v>100.75</v>
      </c>
      <c r="G18" s="100">
        <v>21.22</v>
      </c>
      <c r="H18" s="100">
        <v>85.63028328</v>
      </c>
      <c r="I18" s="100">
        <v>90.2</v>
      </c>
      <c r="J18" s="100">
        <v>123.4768169</v>
      </c>
      <c r="K18" s="100">
        <v>75.666525179999994</v>
      </c>
      <c r="L18" s="100">
        <v>80.162165110000004</v>
      </c>
      <c r="M18" s="100">
        <v>84.234700000000004</v>
      </c>
      <c r="N18" s="100">
        <v>71.529856150000001</v>
      </c>
      <c r="O18" s="100">
        <v>202.74100343000001</v>
      </c>
      <c r="P18" s="100">
        <v>486.62603502000002</v>
      </c>
      <c r="Q18" s="100">
        <v>1034.2719999999999</v>
      </c>
      <c r="R18" s="100">
        <v>1081.5640000000001</v>
      </c>
      <c r="S18" s="100">
        <v>973.1</v>
      </c>
      <c r="T18" s="100">
        <v>971.85900000000004</v>
      </c>
      <c r="U18" s="100">
        <v>951.49199999999996</v>
      </c>
      <c r="V18" s="111">
        <v>1184.896</v>
      </c>
      <c r="W18" s="111">
        <v>1455.242</v>
      </c>
      <c r="X18" s="111">
        <v>1716.0920000000001</v>
      </c>
      <c r="Y18" s="111">
        <v>2105.6049999999996</v>
      </c>
      <c r="Z18" s="111">
        <v>2954.752</v>
      </c>
      <c r="AA18" s="111">
        <v>4719.8090000000011</v>
      </c>
      <c r="AB18" s="111">
        <v>4492.0695834999997</v>
      </c>
      <c r="AC18" s="111">
        <v>3875.1118430657998</v>
      </c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</row>
    <row r="19" spans="2:60" ht="15.95" customHeight="1">
      <c r="B19" s="140" t="s">
        <v>258</v>
      </c>
      <c r="C19" s="140"/>
      <c r="D19" s="96">
        <v>146.90745826</v>
      </c>
      <c r="E19" s="100">
        <v>122.21122552999999</v>
      </c>
      <c r="F19" s="100">
        <v>24.65</v>
      </c>
      <c r="G19" s="100">
        <v>85.78</v>
      </c>
      <c r="H19" s="100">
        <v>77.240368549999999</v>
      </c>
      <c r="I19" s="100">
        <v>114.9</v>
      </c>
      <c r="J19" s="100">
        <v>38.227533080000001</v>
      </c>
      <c r="K19" s="100">
        <v>49.865805760000001</v>
      </c>
      <c r="L19" s="100">
        <v>140.96171487000001</v>
      </c>
      <c r="M19" s="100">
        <v>94.18</v>
      </c>
      <c r="N19" s="100">
        <v>131.80998958000399</v>
      </c>
      <c r="O19" s="100">
        <v>121.38388438</v>
      </c>
      <c r="P19" s="100">
        <v>154.18942792999999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11">
        <v>762.72</v>
      </c>
      <c r="W19" s="111">
        <v>66.540000000000006</v>
      </c>
      <c r="X19" s="111">
        <v>631.74</v>
      </c>
      <c r="Y19" s="111">
        <v>495.9</v>
      </c>
      <c r="Z19" s="111">
        <v>833.24199999999996</v>
      </c>
      <c r="AA19" s="111">
        <v>8232.8379999999997</v>
      </c>
      <c r="AB19" s="111">
        <v>4430.432176368703</v>
      </c>
      <c r="AC19" s="111">
        <v>938.2762499303999</v>
      </c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</row>
    <row r="20" spans="2:60" s="195" customFormat="1" ht="7.5" customHeight="1" thickBot="1">
      <c r="B20" s="196"/>
      <c r="C20" s="196"/>
      <c r="D20" s="196"/>
      <c r="E20" s="196"/>
      <c r="F20" s="196"/>
      <c r="G20" s="196"/>
      <c r="H20" s="196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</row>
    <row r="21" spans="2:60" ht="18" customHeight="1">
      <c r="B21" s="158" t="s">
        <v>185</v>
      </c>
      <c r="C21" s="158" t="s">
        <v>392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2:60" ht="18" customHeight="1"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2:60" ht="18" customHeight="1"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2:60"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2:60"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2:60"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2:60"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2:60"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2:60"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2:60"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2:60"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2:60"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9:60"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9:60"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9:60"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9:60"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9:60"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</row>
    <row r="38" spans="9:60"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</row>
    <row r="39" spans="9:60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</row>
    <row r="40" spans="9:60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</row>
    <row r="41" spans="9:60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9:60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9:60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</row>
    <row r="44" spans="9:60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9:60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9:60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9:60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9:60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9:60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</row>
    <row r="50" spans="9:60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</row>
    <row r="51" spans="9:60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9:60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9:60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9:60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9:60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9:60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9:60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9:60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9:60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9:60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9:60"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</row>
    <row r="62" spans="9:60"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</row>
    <row r="63" spans="9:60"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</row>
    <row r="64" spans="9:60"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</row>
    <row r="65" spans="9:42"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</row>
    <row r="66" spans="9:42"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</row>
    <row r="67" spans="9:42"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</row>
    <row r="68" spans="9:42"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</row>
    <row r="69" spans="9:42"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</row>
    <row r="70" spans="9:42"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</row>
    <row r="71" spans="9:42"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</row>
    <row r="72" spans="9:42"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</row>
    <row r="73" spans="9:42"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</row>
    <row r="74" spans="9:42"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</row>
    <row r="75" spans="9:42"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</row>
    <row r="76" spans="9:42"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</row>
    <row r="77" spans="9:42"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</row>
    <row r="78" spans="9:42"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</row>
    <row r="79" spans="9:42"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</row>
    <row r="80" spans="9:42"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</row>
    <row r="81" spans="9:42"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</row>
    <row r="82" spans="9:42"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</row>
    <row r="83" spans="9:42"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</row>
  </sheetData>
  <mergeCells count="2">
    <mergeCell ref="B3:C3"/>
    <mergeCell ref="I3:J3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3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83"/>
  <sheetViews>
    <sheetView zoomScale="80" zoomScaleNormal="80" zoomScaleSheetLayoutView="100" workbookViewId="0"/>
  </sheetViews>
  <sheetFormatPr baseColWidth="10" defaultRowHeight="12.75"/>
  <cols>
    <col min="1" max="1" width="2.77734375" style="91" customWidth="1"/>
    <col min="2" max="2" width="13" style="90" customWidth="1"/>
    <col min="3" max="3" width="40" style="90" customWidth="1"/>
    <col min="4" max="8" width="11.5546875" style="90" customWidth="1"/>
    <col min="9" max="9" width="10.33203125" style="90" customWidth="1"/>
    <col min="10" max="10" width="10.88671875" style="90" customWidth="1"/>
    <col min="11" max="11" width="10.33203125" style="90" customWidth="1"/>
    <col min="12" max="12" width="10.6640625" style="90" customWidth="1"/>
    <col min="13" max="13" width="10.33203125" style="90" customWidth="1"/>
    <col min="14" max="15" width="10.6640625" style="90" customWidth="1"/>
    <col min="16" max="16" width="10.33203125" style="90" customWidth="1"/>
    <col min="17" max="17" width="12.44140625" style="90" customWidth="1"/>
    <col min="18" max="18" width="12.5546875" style="90" customWidth="1"/>
    <col min="19" max="19" width="12.5546875" style="91" customWidth="1"/>
    <col min="20" max="20" width="13.88671875" style="91" customWidth="1"/>
    <col min="21" max="21" width="11.88671875" style="91" customWidth="1"/>
    <col min="22" max="23" width="11.5546875" style="91" customWidth="1"/>
    <col min="24" max="16384" width="11.5546875" style="91"/>
  </cols>
  <sheetData>
    <row r="1" spans="2:60" ht="18" customHeight="1">
      <c r="B1" s="88" t="s">
        <v>368</v>
      </c>
      <c r="C1" s="89"/>
      <c r="D1" s="89"/>
      <c r="E1" s="89"/>
      <c r="F1" s="89"/>
      <c r="G1" s="89"/>
      <c r="H1" s="89"/>
    </row>
    <row r="2" spans="2:60" ht="18" customHeight="1">
      <c r="B2" s="136" t="s">
        <v>261</v>
      </c>
      <c r="C2" s="92"/>
      <c r="D2" s="92"/>
      <c r="E2" s="92"/>
      <c r="F2" s="92"/>
      <c r="G2" s="92"/>
      <c r="H2" s="92"/>
    </row>
    <row r="3" spans="2:60" ht="18" customHeight="1">
      <c r="B3" s="286" t="s">
        <v>325</v>
      </c>
      <c r="C3" s="286"/>
      <c r="D3" s="143"/>
      <c r="E3" s="143"/>
      <c r="F3" s="143"/>
      <c r="G3" s="143"/>
      <c r="H3" s="143"/>
    </row>
    <row r="4" spans="2:60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60" s="95" customFormat="1" ht="30" customHeight="1" thickBot="1">
      <c r="B5" s="132" t="s">
        <v>326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60" ht="15.95" customHeight="1"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99"/>
      <c r="U6" s="199"/>
    </row>
    <row r="7" spans="2:60" s="95" customFormat="1" ht="15.95" customHeight="1">
      <c r="B7" s="139" t="s">
        <v>262</v>
      </c>
      <c r="C7" s="141"/>
      <c r="D7" s="98">
        <v>4872.7856997999997</v>
      </c>
      <c r="E7" s="97">
        <v>7154.6065276999998</v>
      </c>
      <c r="F7" s="97">
        <v>11151.738574749999</v>
      </c>
      <c r="G7" s="97">
        <v>14330.88446564</v>
      </c>
      <c r="H7" s="97">
        <v>17637.453943830002</v>
      </c>
      <c r="I7" s="97">
        <v>18459</v>
      </c>
      <c r="J7" s="97">
        <v>20694.186514509998</v>
      </c>
      <c r="K7" s="97">
        <v>23471.304705369999</v>
      </c>
      <c r="L7" s="97">
        <v>26708.33760459</v>
      </c>
      <c r="M7" s="97">
        <v>31155.921699999999</v>
      </c>
      <c r="N7" s="97">
        <v>35238.399375840003</v>
      </c>
      <c r="O7" s="97">
        <v>38792.80953472</v>
      </c>
      <c r="P7" s="97">
        <v>45454.717881769997</v>
      </c>
      <c r="Q7" s="97">
        <v>48776.39</v>
      </c>
      <c r="R7" s="97">
        <v>56489.063000000002</v>
      </c>
      <c r="S7" s="97">
        <v>70400.301999999996</v>
      </c>
      <c r="T7" s="97">
        <v>82043.517000000007</v>
      </c>
      <c r="U7" s="97">
        <v>86550.1</v>
      </c>
      <c r="V7" s="178">
        <v>98591.79800000001</v>
      </c>
      <c r="W7" s="178">
        <v>117345.712</v>
      </c>
      <c r="X7" s="178">
        <v>133636.06400000001</v>
      </c>
      <c r="Y7" s="178">
        <f>+Y9+Y14</f>
        <v>145144.071</v>
      </c>
      <c r="Z7" s="178">
        <v>160719.04699999996</v>
      </c>
      <c r="AA7" s="178">
        <v>127434.07800000001</v>
      </c>
      <c r="AB7" s="178">
        <v>122787.2614574</v>
      </c>
      <c r="AC7" s="178">
        <v>149602.41200750001</v>
      </c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</row>
    <row r="8" spans="2:60" s="95" customFormat="1" ht="15.95" customHeight="1">
      <c r="B8" s="141"/>
      <c r="C8" s="141"/>
      <c r="D8" s="98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</row>
    <row r="9" spans="2:60" s="95" customFormat="1" ht="15.95" customHeight="1">
      <c r="B9" s="139" t="s">
        <v>270</v>
      </c>
      <c r="C9" s="141"/>
      <c r="D9" s="98">
        <v>2082.1094620499998</v>
      </c>
      <c r="E9" s="97">
        <v>2713.0287835899999</v>
      </c>
      <c r="F9" s="97">
        <v>3981.9166146100001</v>
      </c>
      <c r="G9" s="97">
        <v>4594.6957296199998</v>
      </c>
      <c r="H9" s="97">
        <v>5680.3306282100002</v>
      </c>
      <c r="I9" s="97">
        <v>5478.9</v>
      </c>
      <c r="J9" s="97">
        <v>5992.7364438900004</v>
      </c>
      <c r="K9" s="97">
        <v>6444.3614308200004</v>
      </c>
      <c r="L9" s="97">
        <v>8082.2198773700002</v>
      </c>
      <c r="M9" s="97">
        <v>9681.2972000000009</v>
      </c>
      <c r="N9" s="97">
        <v>11246.28622525</v>
      </c>
      <c r="O9" s="97">
        <v>13354.01582755</v>
      </c>
      <c r="P9" s="97">
        <v>15346.18918161</v>
      </c>
      <c r="Q9" s="97">
        <v>15364.965</v>
      </c>
      <c r="R9" s="97">
        <v>15467.965</v>
      </c>
      <c r="S9" s="97">
        <v>18728.803</v>
      </c>
      <c r="T9" s="97">
        <v>24763.839000000004</v>
      </c>
      <c r="U9" s="97">
        <v>22241.665000000001</v>
      </c>
      <c r="V9" s="178">
        <v>25853.097000000002</v>
      </c>
      <c r="W9" s="178">
        <v>28602.269999999997</v>
      </c>
      <c r="X9" s="178">
        <v>34730.437000000005</v>
      </c>
      <c r="Y9" s="178">
        <f>+Y10+Y11+Y12</f>
        <v>34872.647000000004</v>
      </c>
      <c r="Z9" s="178">
        <v>39174.823999999993</v>
      </c>
      <c r="AA9" s="178">
        <v>31902.167999999998</v>
      </c>
      <c r="AB9" s="178">
        <v>36159.376427900002</v>
      </c>
      <c r="AC9" s="178">
        <v>41365.834382799992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</row>
    <row r="10" spans="2:60" s="195" customFormat="1" ht="15.95" customHeight="1">
      <c r="B10" s="140" t="s">
        <v>369</v>
      </c>
      <c r="C10" s="142"/>
      <c r="D10" s="96">
        <v>606.92328884999995</v>
      </c>
      <c r="E10" s="100">
        <v>788.83377565000001</v>
      </c>
      <c r="F10" s="100">
        <v>1009.2437</v>
      </c>
      <c r="G10" s="100">
        <v>1090.1594150200001</v>
      </c>
      <c r="H10" s="100">
        <v>1178.89532392</v>
      </c>
      <c r="I10" s="100">
        <v>1233.8</v>
      </c>
      <c r="J10" s="100">
        <v>1485.79791183</v>
      </c>
      <c r="K10" s="100">
        <v>1456.1712255100001</v>
      </c>
      <c r="L10" s="100">
        <v>1905.50636259</v>
      </c>
      <c r="M10" s="100">
        <v>2012.0206000000001</v>
      </c>
      <c r="N10" s="100">
        <v>2470.6538618099999</v>
      </c>
      <c r="O10" s="100">
        <v>2851.4076008699999</v>
      </c>
      <c r="P10" s="100">
        <v>3925.6089832399998</v>
      </c>
      <c r="Q10" s="100">
        <v>5865.6559999999999</v>
      </c>
      <c r="R10" s="100">
        <v>6766.6350000000002</v>
      </c>
      <c r="S10" s="100">
        <v>7751.09</v>
      </c>
      <c r="T10" s="100">
        <v>9659.5619999999999</v>
      </c>
      <c r="U10" s="100">
        <v>10283.825999999999</v>
      </c>
      <c r="V10" s="111">
        <v>12247.86</v>
      </c>
      <c r="W10" s="111">
        <v>14483.102999999999</v>
      </c>
      <c r="X10" s="111">
        <v>19397.307000000001</v>
      </c>
      <c r="Y10" s="111">
        <v>19239.044000000002</v>
      </c>
      <c r="Z10" s="111">
        <v>22319.021999999997</v>
      </c>
      <c r="AA10" s="111">
        <v>17617.688000000002</v>
      </c>
      <c r="AB10" s="111">
        <v>20920.959384300004</v>
      </c>
      <c r="AC10" s="111">
        <v>23600.1334427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</row>
    <row r="11" spans="2:60" s="195" customFormat="1" ht="15.95" customHeight="1">
      <c r="B11" s="140" t="s">
        <v>370</v>
      </c>
      <c r="C11" s="142"/>
      <c r="D11" s="96">
        <v>587.71553068000003</v>
      </c>
      <c r="E11" s="100">
        <v>672.80854438999995</v>
      </c>
      <c r="F11" s="100">
        <v>1010.2143</v>
      </c>
      <c r="G11" s="100">
        <v>1233.9614755099999</v>
      </c>
      <c r="H11" s="100">
        <v>1676.82949119</v>
      </c>
      <c r="I11" s="100">
        <v>1533.5</v>
      </c>
      <c r="J11" s="100">
        <v>2120.1003200499999</v>
      </c>
      <c r="K11" s="100">
        <v>2465.2049739099998</v>
      </c>
      <c r="L11" s="100">
        <v>3012.0124099300001</v>
      </c>
      <c r="M11" s="100">
        <v>3158.261</v>
      </c>
      <c r="N11" s="100">
        <v>3168.4042962799999</v>
      </c>
      <c r="O11" s="100">
        <v>3699.61477711</v>
      </c>
      <c r="P11" s="100">
        <v>4659.3770138899999</v>
      </c>
      <c r="Q11" s="100">
        <v>5101.277</v>
      </c>
      <c r="R11" s="100">
        <v>5539.2089999999998</v>
      </c>
      <c r="S11" s="100">
        <v>7209.6369999999997</v>
      </c>
      <c r="T11" s="100">
        <v>11004.821</v>
      </c>
      <c r="U11" s="100">
        <v>9524.0149999999994</v>
      </c>
      <c r="V11" s="111">
        <v>10822.880999999999</v>
      </c>
      <c r="W11" s="111">
        <v>11660.641</v>
      </c>
      <c r="X11" s="111">
        <v>13218.917000000001</v>
      </c>
      <c r="Y11" s="111">
        <v>13584.112000000001</v>
      </c>
      <c r="Z11" s="111">
        <v>14704.354000000001</v>
      </c>
      <c r="AA11" s="111">
        <v>12487.235999999999</v>
      </c>
      <c r="AB11" s="111">
        <v>13554.979452099999</v>
      </c>
      <c r="AC11" s="111">
        <v>16052.256493499997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</row>
    <row r="12" spans="2:60" s="195" customFormat="1" ht="15.95" customHeight="1">
      <c r="B12" s="140" t="s">
        <v>371</v>
      </c>
      <c r="C12" s="142"/>
      <c r="D12" s="96">
        <v>857.62274706000005</v>
      </c>
      <c r="E12" s="100">
        <v>1114.6153526200001</v>
      </c>
      <c r="F12" s="100">
        <v>1737.6724999999999</v>
      </c>
      <c r="G12" s="100">
        <v>1987.54601963</v>
      </c>
      <c r="H12" s="100">
        <v>2433.3105977</v>
      </c>
      <c r="I12" s="100">
        <v>2253</v>
      </c>
      <c r="J12" s="100">
        <v>1693.0462972</v>
      </c>
      <c r="K12" s="100">
        <v>1912.76782174</v>
      </c>
      <c r="L12" s="100">
        <v>2619.7753146499999</v>
      </c>
      <c r="M12" s="100">
        <v>3529.0639000000001</v>
      </c>
      <c r="N12" s="100">
        <v>4196.8908817800002</v>
      </c>
      <c r="O12" s="100">
        <v>5210.6443968000003</v>
      </c>
      <c r="P12" s="100">
        <v>5091.3407895500004</v>
      </c>
      <c r="Q12" s="100">
        <v>3729.4380000000001</v>
      </c>
      <c r="R12" s="100">
        <v>2447.4380000000001</v>
      </c>
      <c r="S12" s="100">
        <v>3768.0760000000005</v>
      </c>
      <c r="T12" s="100">
        <v>4099.4559999999992</v>
      </c>
      <c r="U12" s="100">
        <v>2433.8240000000001</v>
      </c>
      <c r="V12" s="111">
        <v>2782.3560000000002</v>
      </c>
      <c r="W12" s="111">
        <v>2458.5259999999998</v>
      </c>
      <c r="X12" s="111">
        <v>2114.2129999999997</v>
      </c>
      <c r="Y12" s="111">
        <v>2049.4910000000004</v>
      </c>
      <c r="Z12" s="111">
        <v>2151.4480000000003</v>
      </c>
      <c r="AA12" s="111">
        <v>1797.2440000000001</v>
      </c>
      <c r="AB12" s="111">
        <v>1683.4375914999998</v>
      </c>
      <c r="AC12" s="111">
        <v>1713.4444465999998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</row>
    <row r="13" spans="2:60" s="195" customFormat="1" ht="15.95" customHeight="1">
      <c r="B13" s="140" t="s">
        <v>372</v>
      </c>
      <c r="C13" s="142"/>
      <c r="D13" s="96">
        <v>29.84789546</v>
      </c>
      <c r="E13" s="100">
        <v>136.77111092999999</v>
      </c>
      <c r="F13" s="100">
        <v>224.78611461</v>
      </c>
      <c r="G13" s="100">
        <v>283.02881946000002</v>
      </c>
      <c r="H13" s="100">
        <v>391.29521540000002</v>
      </c>
      <c r="I13" s="100">
        <v>458.6</v>
      </c>
      <c r="J13" s="100">
        <v>693.79191480999998</v>
      </c>
      <c r="K13" s="100">
        <v>610.21740966000004</v>
      </c>
      <c r="L13" s="100">
        <v>544.92579020000005</v>
      </c>
      <c r="M13" s="100">
        <v>981.95169999999996</v>
      </c>
      <c r="N13" s="100">
        <v>1410.3371853799999</v>
      </c>
      <c r="O13" s="100">
        <v>1592.3490527700001</v>
      </c>
      <c r="P13" s="100">
        <v>1669.8623949299999</v>
      </c>
      <c r="Q13" s="100">
        <v>668.59400000000005</v>
      </c>
      <c r="R13" s="100">
        <v>714.68299999999999</v>
      </c>
      <c r="S13" s="100">
        <v>0</v>
      </c>
      <c r="T13" s="100">
        <v>0</v>
      </c>
      <c r="U13" s="100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</row>
    <row r="14" spans="2:60" s="95" customFormat="1" ht="15.95" customHeight="1">
      <c r="B14" s="139" t="s">
        <v>281</v>
      </c>
      <c r="C14" s="141"/>
      <c r="D14" s="98">
        <v>2790.6762377499999</v>
      </c>
      <c r="E14" s="97">
        <v>4441.5777441099999</v>
      </c>
      <c r="F14" s="97">
        <v>7169.8219601399996</v>
      </c>
      <c r="G14" s="97">
        <v>9736.1887360199999</v>
      </c>
      <c r="H14" s="97">
        <v>11957.12331562</v>
      </c>
      <c r="I14" s="97">
        <f>SUM(I15:I18)</f>
        <v>12980.132636779997</v>
      </c>
      <c r="J14" s="97">
        <v>14701.45007062</v>
      </c>
      <c r="K14" s="97">
        <v>17026.943274550002</v>
      </c>
      <c r="L14" s="97">
        <v>18626.11772722</v>
      </c>
      <c r="M14" s="97">
        <v>21474.624500000002</v>
      </c>
      <c r="N14" s="97">
        <v>23992.113150590001</v>
      </c>
      <c r="O14" s="97">
        <v>25438.79370717</v>
      </c>
      <c r="P14" s="97">
        <v>30108.528700160001</v>
      </c>
      <c r="Q14" s="97">
        <v>33411.425000000003</v>
      </c>
      <c r="R14" s="97">
        <v>41021.097999999998</v>
      </c>
      <c r="S14" s="97">
        <v>51671.498999999996</v>
      </c>
      <c r="T14" s="97">
        <v>57279.678000000007</v>
      </c>
      <c r="U14" s="97">
        <v>64308.434999999998</v>
      </c>
      <c r="V14" s="178">
        <v>72738.701000000001</v>
      </c>
      <c r="W14" s="178">
        <v>88743.441999999995</v>
      </c>
      <c r="X14" s="178">
        <v>98905.627000000008</v>
      </c>
      <c r="Y14" s="178">
        <f>+Y15+Y16+Y17+Y18</f>
        <v>110271.424</v>
      </c>
      <c r="Z14" s="178">
        <v>121544.22299999998</v>
      </c>
      <c r="AA14" s="178">
        <v>95531.91</v>
      </c>
      <c r="AB14" s="178">
        <v>86627.885029500001</v>
      </c>
      <c r="AC14" s="178">
        <v>108236.5776247</v>
      </c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</row>
    <row r="15" spans="2:60" s="195" customFormat="1" ht="15.95" customHeight="1">
      <c r="B15" s="140" t="s">
        <v>369</v>
      </c>
      <c r="C15" s="142"/>
      <c r="D15" s="96">
        <v>696.66847929999994</v>
      </c>
      <c r="E15" s="100">
        <v>1173.4348261299999</v>
      </c>
      <c r="F15" s="100">
        <v>1558.2172914499999</v>
      </c>
      <c r="G15" s="100">
        <v>1701.37360728</v>
      </c>
      <c r="H15" s="100">
        <v>1595.17676463</v>
      </c>
      <c r="I15" s="100">
        <v>1717.2587702600001</v>
      </c>
      <c r="J15" s="100">
        <v>1925.1370806699999</v>
      </c>
      <c r="K15" s="100">
        <v>2308.74157603</v>
      </c>
      <c r="L15" s="100">
        <v>2553.7886399499998</v>
      </c>
      <c r="M15" s="100">
        <v>2524.6442000000002</v>
      </c>
      <c r="N15" s="100">
        <v>3271.3574766800002</v>
      </c>
      <c r="O15" s="100">
        <v>4017.6585604400002</v>
      </c>
      <c r="P15" s="100">
        <v>5163.6177101599997</v>
      </c>
      <c r="Q15" s="100">
        <v>7040.4660000000003</v>
      </c>
      <c r="R15" s="100">
        <v>10107.683999999999</v>
      </c>
      <c r="S15" s="100">
        <v>14003.492000000002</v>
      </c>
      <c r="T15" s="100">
        <v>12369.217000000001</v>
      </c>
      <c r="U15" s="100">
        <v>16576.651000000002</v>
      </c>
      <c r="V15" s="111">
        <v>20284.668000000001</v>
      </c>
      <c r="W15" s="111">
        <v>26569.130999999994</v>
      </c>
      <c r="X15" s="111">
        <v>25775.538</v>
      </c>
      <c r="Y15" s="111">
        <v>32571.108</v>
      </c>
      <c r="Z15" s="111">
        <v>33063.942999999999</v>
      </c>
      <c r="AA15" s="111">
        <v>29395.347999999998</v>
      </c>
      <c r="AB15" s="111">
        <v>22798.837600699997</v>
      </c>
      <c r="AC15" s="111">
        <v>28138.848045899998</v>
      </c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</row>
    <row r="16" spans="2:60" s="195" customFormat="1" ht="15.95" customHeight="1">
      <c r="B16" s="140" t="s">
        <v>373</v>
      </c>
      <c r="C16" s="142"/>
      <c r="D16" s="96">
        <v>1204.79333238</v>
      </c>
      <c r="E16" s="100">
        <v>1727.4665659499999</v>
      </c>
      <c r="F16" s="100">
        <v>2454.643</v>
      </c>
      <c r="G16" s="100">
        <v>3313.0660144200001</v>
      </c>
      <c r="H16" s="100">
        <v>3933.2124596399999</v>
      </c>
      <c r="I16" s="100">
        <v>4073.9364030199999</v>
      </c>
      <c r="J16" s="100">
        <v>4886.5179795200002</v>
      </c>
      <c r="K16" s="100">
        <v>5682.3355707000001</v>
      </c>
      <c r="L16" s="100">
        <v>6904.6771438200003</v>
      </c>
      <c r="M16" s="100">
        <v>8850.3101000000006</v>
      </c>
      <c r="N16" s="100">
        <v>9885.4055768399994</v>
      </c>
      <c r="O16" s="100">
        <v>10719.70434622</v>
      </c>
      <c r="P16" s="100">
        <v>12927.228612999999</v>
      </c>
      <c r="Q16" s="100">
        <v>14436.713</v>
      </c>
      <c r="R16" s="100">
        <v>16482.534</v>
      </c>
      <c r="S16" s="100">
        <v>23610.650999999998</v>
      </c>
      <c r="T16" s="100">
        <v>30698.012999999999</v>
      </c>
      <c r="U16" s="100">
        <v>31048.922999999999</v>
      </c>
      <c r="V16" s="111">
        <v>31863.078000000001</v>
      </c>
      <c r="W16" s="111">
        <v>37051.923999999999</v>
      </c>
      <c r="X16" s="111">
        <v>40977.089</v>
      </c>
      <c r="Y16" s="111">
        <v>45572.081999999995</v>
      </c>
      <c r="Z16" s="111">
        <v>48802.071999999993</v>
      </c>
      <c r="AA16" s="111">
        <v>35279.56</v>
      </c>
      <c r="AB16" s="111">
        <v>37638.570575100006</v>
      </c>
      <c r="AC16" s="111">
        <v>49843.560442400005</v>
      </c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</row>
    <row r="17" spans="2:60" s="195" customFormat="1" ht="15.95" customHeight="1">
      <c r="B17" s="140" t="s">
        <v>371</v>
      </c>
      <c r="C17" s="142"/>
      <c r="D17" s="96">
        <v>843.65234631999999</v>
      </c>
      <c r="E17" s="100">
        <v>1390.7489006200001</v>
      </c>
      <c r="F17" s="100">
        <v>2889.6765999999998</v>
      </c>
      <c r="G17" s="100">
        <v>4337.8367990899997</v>
      </c>
      <c r="H17" s="100">
        <v>5947.4666111799997</v>
      </c>
      <c r="I17" s="100">
        <v>6508.8017517499993</v>
      </c>
      <c r="J17" s="100">
        <v>6926.4976747999999</v>
      </c>
      <c r="K17" s="100">
        <v>7781.8788255299996</v>
      </c>
      <c r="L17" s="100">
        <v>8184.8339588199997</v>
      </c>
      <c r="M17" s="100">
        <v>8568.0825000000004</v>
      </c>
      <c r="N17" s="100">
        <v>8749.4737567200009</v>
      </c>
      <c r="O17" s="100">
        <v>8599.5328461499994</v>
      </c>
      <c r="P17" s="100">
        <v>10108.44282274</v>
      </c>
      <c r="Q17" s="100">
        <v>11556.312</v>
      </c>
      <c r="R17" s="100">
        <v>14157.427</v>
      </c>
      <c r="S17" s="100">
        <v>14057.356</v>
      </c>
      <c r="T17" s="100">
        <v>14212.448</v>
      </c>
      <c r="U17" s="100">
        <v>16682.861000000001</v>
      </c>
      <c r="V17" s="111">
        <v>20590.955000000002</v>
      </c>
      <c r="W17" s="111">
        <v>25122.386999999999</v>
      </c>
      <c r="X17" s="111">
        <v>32152.999999999996</v>
      </c>
      <c r="Y17" s="111">
        <v>32128.233999999997</v>
      </c>
      <c r="Z17" s="111">
        <v>39678.207999999999</v>
      </c>
      <c r="AA17" s="111">
        <v>30857.002</v>
      </c>
      <c r="AB17" s="111">
        <v>26190.476853700002</v>
      </c>
      <c r="AC17" s="111">
        <v>30254.1691364</v>
      </c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</row>
    <row r="18" spans="2:60" s="195" customFormat="1" ht="15.95" customHeight="1">
      <c r="B18" s="140" t="s">
        <v>372</v>
      </c>
      <c r="C18" s="142"/>
      <c r="D18" s="96">
        <v>45.562079750000002</v>
      </c>
      <c r="E18" s="100">
        <v>149.92745141</v>
      </c>
      <c r="F18" s="100">
        <v>267.28506869</v>
      </c>
      <c r="G18" s="100">
        <v>383.91231522999999</v>
      </c>
      <c r="H18" s="100">
        <v>481.26748017</v>
      </c>
      <c r="I18" s="100">
        <v>680.13571175000004</v>
      </c>
      <c r="J18" s="100">
        <v>963.29733563000002</v>
      </c>
      <c r="K18" s="100">
        <v>1253.9873022899999</v>
      </c>
      <c r="L18" s="100">
        <v>982.81798462999996</v>
      </c>
      <c r="M18" s="100">
        <v>1531.5877</v>
      </c>
      <c r="N18" s="100">
        <v>2085.8763403500002</v>
      </c>
      <c r="O18" s="100">
        <v>2101.8979543599999</v>
      </c>
      <c r="P18" s="100">
        <v>1909.23955426</v>
      </c>
      <c r="Q18" s="100">
        <v>377.93400000000003</v>
      </c>
      <c r="R18" s="100">
        <v>273.45299999999997</v>
      </c>
      <c r="S18" s="100">
        <v>0</v>
      </c>
      <c r="T18" s="100">
        <v>0</v>
      </c>
      <c r="U18" s="100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</row>
    <row r="19" spans="2:60" s="195" customFormat="1" ht="8.25" customHeight="1" thickBot="1">
      <c r="B19" s="196"/>
      <c r="C19" s="196"/>
      <c r="D19" s="196"/>
      <c r="E19" s="196"/>
      <c r="F19" s="196"/>
      <c r="G19" s="196"/>
      <c r="H19" s="196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200"/>
      <c r="AE19" s="200"/>
      <c r="AF19" s="200"/>
      <c r="AG19" s="200"/>
      <c r="AH19" s="200"/>
      <c r="AI19" s="178"/>
      <c r="AJ19" s="178"/>
      <c r="AK19" s="178"/>
      <c r="AL19" s="200"/>
      <c r="AM19" s="200"/>
      <c r="AN19" s="200"/>
      <c r="AO19" s="200"/>
      <c r="AP19" s="200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</row>
    <row r="20" spans="2:60" ht="18" customHeight="1">
      <c r="B20" s="158" t="s">
        <v>185</v>
      </c>
      <c r="C20" s="158" t="s">
        <v>392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</row>
    <row r="21" spans="2:60" ht="18" customHeight="1">
      <c r="B21" s="91"/>
      <c r="C21" s="91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</row>
    <row r="22" spans="2:60" ht="18" customHeight="1"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</row>
    <row r="23" spans="2:60" ht="18" customHeight="1"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</row>
    <row r="24" spans="2:60"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</row>
    <row r="25" spans="2:60"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</row>
    <row r="26" spans="2:60"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2:60"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2:60"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2:60"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</row>
    <row r="30" spans="2:60"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pans="2:60"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</row>
    <row r="32" spans="2:60"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</row>
    <row r="33" spans="9:60"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</row>
    <row r="34" spans="9:60"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</row>
    <row r="35" spans="9:60"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</row>
    <row r="36" spans="9:60"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9:60"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</row>
    <row r="38" spans="9:60"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</row>
    <row r="39" spans="9:60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</row>
    <row r="40" spans="9:60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</row>
    <row r="41" spans="9:60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</row>
    <row r="42" spans="9:60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9:60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</row>
    <row r="44" spans="9:60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</row>
    <row r="45" spans="9:60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</row>
    <row r="46" spans="9:60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</row>
    <row r="47" spans="9:60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</row>
    <row r="48" spans="9:60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</row>
    <row r="49" spans="9:60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</row>
    <row r="50" spans="9:60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</row>
    <row r="51" spans="9:60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</row>
    <row r="52" spans="9:60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</row>
    <row r="53" spans="9:60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</row>
    <row r="54" spans="9:60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</row>
    <row r="55" spans="9:60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</row>
    <row r="56" spans="9:60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</row>
    <row r="57" spans="9:60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</row>
    <row r="58" spans="9:60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</row>
    <row r="59" spans="9:60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</row>
    <row r="60" spans="9:60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  <row r="61" spans="9:60"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</row>
    <row r="62" spans="9:60"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</row>
    <row r="63" spans="9:60"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</row>
    <row r="64" spans="9:60"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</row>
    <row r="65" spans="9:42"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</row>
    <row r="66" spans="9:42"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</row>
    <row r="67" spans="9:42"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</row>
    <row r="68" spans="9:42"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</row>
    <row r="69" spans="9:42"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</row>
    <row r="70" spans="9:42"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</row>
    <row r="71" spans="9:42"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</row>
    <row r="72" spans="9:42"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</row>
    <row r="73" spans="9:42"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</row>
    <row r="74" spans="9:42"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</row>
    <row r="75" spans="9:42"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</row>
    <row r="76" spans="9:42"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</row>
    <row r="77" spans="9:42"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</row>
    <row r="78" spans="9:42"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</row>
    <row r="79" spans="9:42"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</row>
    <row r="80" spans="9:42"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</row>
    <row r="81" spans="9:42"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</row>
    <row r="82" spans="9:42"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</row>
    <row r="83" spans="9:42"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</row>
  </sheetData>
  <mergeCells count="1">
    <mergeCell ref="B3:C3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3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S96"/>
  <sheetViews>
    <sheetView zoomScale="80" zoomScaleNormal="80" zoomScaleSheetLayoutView="100" workbookViewId="0"/>
  </sheetViews>
  <sheetFormatPr baseColWidth="10" defaultRowHeight="12.75"/>
  <cols>
    <col min="1" max="1" width="3.6640625" style="91" customWidth="1"/>
    <col min="2" max="2" width="14" style="91" customWidth="1"/>
    <col min="3" max="3" width="44.109375" style="91" customWidth="1"/>
    <col min="4" max="18" width="11.88671875" style="91" customWidth="1"/>
    <col min="19" max="19" width="14.33203125" style="91" customWidth="1"/>
    <col min="20" max="20" width="16.44140625" style="91" customWidth="1"/>
    <col min="21" max="29" width="11.88671875" style="91" customWidth="1"/>
    <col min="30" max="30" width="11.109375" style="91" customWidth="1"/>
    <col min="31" max="34" width="9.33203125" style="91" customWidth="1"/>
    <col min="35" max="42" width="10.44140625" style="91" customWidth="1"/>
    <col min="43" max="44" width="11.5546875" style="91" customWidth="1"/>
    <col min="45" max="16384" width="11.5546875" style="91"/>
  </cols>
  <sheetData>
    <row r="1" spans="2:71" ht="18" customHeight="1">
      <c r="B1" s="88" t="s">
        <v>374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2:71" ht="18" customHeight="1">
      <c r="B2" s="136" t="s">
        <v>143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2:71" ht="18" customHeight="1">
      <c r="B3" s="286" t="s">
        <v>367</v>
      </c>
      <c r="C3" s="286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2:71" ht="18" customHeight="1" thickBot="1">
      <c r="B4" s="182"/>
      <c r="C4" s="182"/>
    </row>
    <row r="5" spans="2:71" s="95" customFormat="1" ht="30" customHeight="1" thickBot="1">
      <c r="B5" s="132" t="s">
        <v>326</v>
      </c>
      <c r="C5" s="94"/>
      <c r="D5" s="232">
        <v>1974</v>
      </c>
      <c r="E5" s="232">
        <v>1975</v>
      </c>
      <c r="F5" s="232">
        <v>1976</v>
      </c>
      <c r="G5" s="232">
        <v>1977</v>
      </c>
      <c r="H5" s="232">
        <v>1978</v>
      </c>
      <c r="I5" s="232">
        <v>1979</v>
      </c>
      <c r="J5" s="232">
        <v>1980</v>
      </c>
      <c r="K5" s="232">
        <v>1981</v>
      </c>
      <c r="L5" s="232">
        <v>1982</v>
      </c>
      <c r="M5" s="232">
        <v>1983</v>
      </c>
      <c r="N5" s="232">
        <v>1984</v>
      </c>
      <c r="O5" s="232">
        <v>1985</v>
      </c>
      <c r="P5" s="232">
        <v>1986</v>
      </c>
      <c r="Q5" s="232">
        <v>1987</v>
      </c>
      <c r="R5" s="232">
        <v>1988</v>
      </c>
      <c r="S5" s="232">
        <v>1989</v>
      </c>
      <c r="T5" s="232">
        <v>1990</v>
      </c>
      <c r="U5" s="232">
        <v>1991</v>
      </c>
      <c r="V5" s="232">
        <v>1992</v>
      </c>
      <c r="W5" s="232">
        <v>1993</v>
      </c>
      <c r="X5" s="232">
        <v>1994</v>
      </c>
      <c r="Y5" s="232">
        <v>1995</v>
      </c>
      <c r="Z5" s="232">
        <v>1996</v>
      </c>
      <c r="AA5" s="232">
        <v>1997</v>
      </c>
      <c r="AB5" s="232">
        <v>1998</v>
      </c>
      <c r="AC5" s="232">
        <v>1999</v>
      </c>
      <c r="AD5" s="232">
        <v>2000</v>
      </c>
      <c r="AE5" s="232">
        <v>2001</v>
      </c>
      <c r="AF5" s="232">
        <v>2002</v>
      </c>
      <c r="AG5" s="232">
        <v>2003</v>
      </c>
      <c r="AH5" s="232">
        <v>2004</v>
      </c>
      <c r="AI5" s="232">
        <v>2005</v>
      </c>
      <c r="AJ5" s="232">
        <v>2006</v>
      </c>
      <c r="AK5" s="232">
        <v>2007</v>
      </c>
      <c r="AL5" s="232">
        <v>2008</v>
      </c>
      <c r="AM5" s="232">
        <v>2009</v>
      </c>
      <c r="AN5" s="232">
        <v>2010</v>
      </c>
      <c r="AO5" s="232">
        <v>2011</v>
      </c>
      <c r="AP5" s="232">
        <v>2012</v>
      </c>
      <c r="AQ5" s="232">
        <v>2013</v>
      </c>
      <c r="AR5" s="232">
        <v>2014</v>
      </c>
      <c r="AS5" s="232">
        <v>2015</v>
      </c>
      <c r="AT5" s="232">
        <v>2016</v>
      </c>
      <c r="AU5" s="232">
        <v>2017</v>
      </c>
      <c r="AV5" s="232">
        <v>2018</v>
      </c>
      <c r="AW5" s="232">
        <v>2019</v>
      </c>
      <c r="AX5" s="232">
        <v>2020</v>
      </c>
    </row>
    <row r="6" spans="2:71" s="95" customFormat="1" ht="1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</row>
    <row r="7" spans="2:71" s="117" customFormat="1" ht="15" customHeight="1">
      <c r="B7" s="117" t="s">
        <v>375</v>
      </c>
      <c r="C7" s="107"/>
      <c r="D7" s="97">
        <v>1692</v>
      </c>
      <c r="E7" s="97">
        <v>1711</v>
      </c>
      <c r="F7" s="97">
        <v>2172.1</v>
      </c>
      <c r="G7" s="97">
        <v>2321.6</v>
      </c>
      <c r="H7" s="97">
        <v>2050.9</v>
      </c>
      <c r="I7" s="97">
        <v>4183</v>
      </c>
      <c r="J7" s="97">
        <v>5289.6</v>
      </c>
      <c r="K7" s="97">
        <v>7118.4</v>
      </c>
      <c r="L7" s="97">
        <v>8432.2999999999993</v>
      </c>
      <c r="M7" s="97">
        <v>8640.7999999999993</v>
      </c>
      <c r="N7" s="97">
        <v>14073.3</v>
      </c>
      <c r="O7" s="97">
        <v>35311.300000000003</v>
      </c>
      <c r="P7" s="97">
        <v>154659</v>
      </c>
      <c r="Q7" s="97">
        <v>53971.8</v>
      </c>
      <c r="R7" s="201" t="s">
        <v>72</v>
      </c>
      <c r="S7" s="97">
        <v>1326011.3640000001</v>
      </c>
      <c r="T7" s="97">
        <v>180361032.70000002</v>
      </c>
      <c r="U7" s="97">
        <v>671.4</v>
      </c>
      <c r="V7" s="97">
        <v>901.4</v>
      </c>
      <c r="W7" s="97">
        <v>1066.3</v>
      </c>
      <c r="X7" s="97">
        <v>1709.6</v>
      </c>
      <c r="Y7" s="97">
        <v>2082.1094620500003</v>
      </c>
      <c r="Z7" s="97">
        <v>2713.0287835899999</v>
      </c>
      <c r="AA7" s="97">
        <v>3981.6655217000002</v>
      </c>
      <c r="AB7" s="97">
        <v>4594.6957296200007</v>
      </c>
      <c r="AC7" s="97">
        <v>5680.3306282099993</v>
      </c>
      <c r="AD7" s="97">
        <v>5478.912357449999</v>
      </c>
      <c r="AE7" s="97">
        <f>AE9+AE39</f>
        <v>5992.7366865600006</v>
      </c>
      <c r="AF7" s="97">
        <f>AF9+AF39</f>
        <v>6444.3615863900013</v>
      </c>
      <c r="AG7" s="97">
        <f>AG9+AG39</f>
        <v>8082.2198773700002</v>
      </c>
      <c r="AH7" s="97">
        <f>AH9+AH39</f>
        <v>9681.2972999999984</v>
      </c>
      <c r="AI7" s="97">
        <f>AI9+AI39</f>
        <v>11246.28622525</v>
      </c>
      <c r="AJ7" s="97">
        <v>13354.015827550002</v>
      </c>
      <c r="AK7" s="97">
        <v>15346.189181610003</v>
      </c>
      <c r="AL7" s="97">
        <v>15364.965000000002</v>
      </c>
      <c r="AM7" s="97">
        <v>15467.965000000002</v>
      </c>
      <c r="AN7" s="97">
        <v>18728.800462119998</v>
      </c>
      <c r="AO7" s="97">
        <v>24763.839000000004</v>
      </c>
      <c r="AP7" s="97">
        <v>22241.664999999997</v>
      </c>
      <c r="AQ7" s="185">
        <v>25853.097000000005</v>
      </c>
      <c r="AR7" s="185">
        <v>28602.269999999997</v>
      </c>
      <c r="AS7" s="185">
        <v>34730.436999999998</v>
      </c>
      <c r="AT7" s="185">
        <v>34872.646999999997</v>
      </c>
      <c r="AU7" s="185">
        <v>39174.824000000001</v>
      </c>
      <c r="AV7" s="185">
        <v>31902.167999999998</v>
      </c>
      <c r="AW7" s="185">
        <v>36159.376427900002</v>
      </c>
      <c r="AX7" s="185">
        <v>41365.834382599991</v>
      </c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</row>
    <row r="8" spans="2:71" s="117" customFormat="1" ht="15" customHeight="1">
      <c r="C8" s="10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</row>
    <row r="9" spans="2:71" s="117" customFormat="1" ht="15" customHeight="1">
      <c r="B9" s="117" t="s">
        <v>376</v>
      </c>
      <c r="C9" s="107"/>
      <c r="D9" s="97">
        <v>1692</v>
      </c>
      <c r="E9" s="97">
        <v>1711</v>
      </c>
      <c r="F9" s="97">
        <v>2172.1</v>
      </c>
      <c r="G9" s="97">
        <v>2321.6</v>
      </c>
      <c r="H9" s="97">
        <v>2050.9</v>
      </c>
      <c r="I9" s="97">
        <v>4183</v>
      </c>
      <c r="J9" s="97">
        <v>5289.6</v>
      </c>
      <c r="K9" s="97">
        <v>7118.4</v>
      </c>
      <c r="L9" s="97">
        <v>8432.2999999999993</v>
      </c>
      <c r="M9" s="97">
        <v>8640.7999999999993</v>
      </c>
      <c r="N9" s="97">
        <v>14073.3</v>
      </c>
      <c r="O9" s="97">
        <v>35311.300000000003</v>
      </c>
      <c r="P9" s="97">
        <v>154659</v>
      </c>
      <c r="Q9" s="97">
        <v>53971.8</v>
      </c>
      <c r="R9" s="201" t="s">
        <v>72</v>
      </c>
      <c r="S9" s="97">
        <v>1326011.3640000001</v>
      </c>
      <c r="T9" s="97">
        <v>180361032.70000002</v>
      </c>
      <c r="U9" s="97">
        <v>671.4</v>
      </c>
      <c r="V9" s="97">
        <v>901.4</v>
      </c>
      <c r="W9" s="97">
        <v>1066.3</v>
      </c>
      <c r="X9" s="97">
        <v>1709.6</v>
      </c>
      <c r="Y9" s="97">
        <v>2079.1355638700002</v>
      </c>
      <c r="Z9" s="97">
        <v>2698.5636833399999</v>
      </c>
      <c r="AA9" s="97">
        <v>3928.4448374100002</v>
      </c>
      <c r="AB9" s="97">
        <v>4526.1343227700008</v>
      </c>
      <c r="AC9" s="97">
        <v>5616.4527594399997</v>
      </c>
      <c r="AD9" s="97">
        <v>5423.7330080699994</v>
      </c>
      <c r="AE9" s="97">
        <f>SUM(AE10:AE36)</f>
        <v>5941.6460420000003</v>
      </c>
      <c r="AF9" s="97">
        <f>SUM(AF10:AF36)</f>
        <v>6419.872544230001</v>
      </c>
      <c r="AG9" s="97">
        <f>SUM(AG10:AG36)</f>
        <v>8039.5787677899998</v>
      </c>
      <c r="AH9" s="97">
        <f>SUM(AH10:AH36)</f>
        <v>9601.5793999999987</v>
      </c>
      <c r="AI9" s="97">
        <f>SUM(AI10:AI36)</f>
        <v>11106.578685729999</v>
      </c>
      <c r="AJ9" s="97">
        <v>13187.339702600002</v>
      </c>
      <c r="AK9" s="97">
        <v>15185.739021320003</v>
      </c>
      <c r="AL9" s="97">
        <v>14994.193000000001</v>
      </c>
      <c r="AM9" s="97">
        <v>15467.965000000002</v>
      </c>
      <c r="AN9" s="97">
        <v>18728.800462119998</v>
      </c>
      <c r="AO9" s="97">
        <v>24763.839000000004</v>
      </c>
      <c r="AP9" s="97">
        <v>22241.664999999997</v>
      </c>
      <c r="AQ9" s="185">
        <v>25853.097000000005</v>
      </c>
      <c r="AR9" s="185">
        <v>28602.269999999997</v>
      </c>
      <c r="AS9" s="185">
        <v>34730.436999999998</v>
      </c>
      <c r="AT9" s="185">
        <v>34872.646999999997</v>
      </c>
      <c r="AU9" s="185">
        <v>39174.824000000001</v>
      </c>
      <c r="AV9" s="185">
        <v>31902.167999999998</v>
      </c>
      <c r="AW9" s="185">
        <v>36159.376427900002</v>
      </c>
      <c r="AX9" s="185">
        <v>41365.834382599991</v>
      </c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</row>
    <row r="10" spans="2:71" ht="15" customHeight="1">
      <c r="B10" s="154" t="s">
        <v>147</v>
      </c>
      <c r="D10" s="101">
        <v>381.8</v>
      </c>
      <c r="E10" s="101">
        <v>372.1</v>
      </c>
      <c r="F10" s="101">
        <v>443.9</v>
      </c>
      <c r="G10" s="101">
        <v>468</v>
      </c>
      <c r="H10" s="101">
        <v>467.6</v>
      </c>
      <c r="I10" s="101">
        <v>1090.2</v>
      </c>
      <c r="J10" s="101">
        <v>1707</v>
      </c>
      <c r="K10" s="101">
        <v>2413.4</v>
      </c>
      <c r="L10" s="101">
        <v>2866.1</v>
      </c>
      <c r="M10" s="101">
        <v>4395</v>
      </c>
      <c r="N10" s="101">
        <v>7497.9</v>
      </c>
      <c r="O10" s="101">
        <v>20187.2</v>
      </c>
      <c r="P10" s="101">
        <v>67089.100000000006</v>
      </c>
      <c r="Q10" s="201" t="s">
        <v>72</v>
      </c>
      <c r="R10" s="201" t="s">
        <v>72</v>
      </c>
      <c r="S10" s="101">
        <v>1252822.6640000001</v>
      </c>
      <c r="T10" s="101">
        <v>78567662.799999997</v>
      </c>
      <c r="U10" s="101">
        <v>254.5</v>
      </c>
      <c r="V10" s="101">
        <v>262.2</v>
      </c>
      <c r="W10" s="101">
        <v>256.8</v>
      </c>
      <c r="X10" s="101">
        <v>412.4</v>
      </c>
      <c r="Y10" s="101">
        <v>486.09675849999996</v>
      </c>
      <c r="Z10" s="101">
        <v>455.24094260000004</v>
      </c>
      <c r="AA10" s="201" t="s">
        <v>72</v>
      </c>
      <c r="AB10" s="201" t="s">
        <v>72</v>
      </c>
      <c r="AC10" s="201" t="s">
        <v>72</v>
      </c>
      <c r="AD10" s="201" t="s">
        <v>72</v>
      </c>
      <c r="AE10" s="201" t="s">
        <v>72</v>
      </c>
      <c r="AF10" s="201" t="s">
        <v>72</v>
      </c>
      <c r="AG10" s="201" t="s">
        <v>72</v>
      </c>
      <c r="AH10" s="201" t="s">
        <v>72</v>
      </c>
      <c r="AI10" s="201" t="s">
        <v>72</v>
      </c>
      <c r="AJ10" s="201">
        <v>0</v>
      </c>
      <c r="AK10" s="201">
        <v>0</v>
      </c>
      <c r="AL10" s="201">
        <v>0</v>
      </c>
      <c r="AM10" s="201">
        <v>0</v>
      </c>
      <c r="AN10" s="201">
        <v>0</v>
      </c>
      <c r="AO10" s="201">
        <v>0</v>
      </c>
      <c r="AP10" s="201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</row>
    <row r="11" spans="2:71" ht="15" customHeight="1">
      <c r="B11" s="154" t="s">
        <v>148</v>
      </c>
      <c r="D11" s="101">
        <v>405.5</v>
      </c>
      <c r="E11" s="101">
        <v>444.6</v>
      </c>
      <c r="F11" s="101">
        <v>648</v>
      </c>
      <c r="G11" s="101">
        <v>695</v>
      </c>
      <c r="H11" s="101">
        <v>559.70000000000005</v>
      </c>
      <c r="I11" s="101">
        <v>1269.7</v>
      </c>
      <c r="J11" s="101">
        <v>1398.3</v>
      </c>
      <c r="K11" s="101">
        <v>1969.3</v>
      </c>
      <c r="L11" s="101">
        <v>2255</v>
      </c>
      <c r="M11" s="101">
        <v>2732.2</v>
      </c>
      <c r="N11" s="101">
        <v>4173.8</v>
      </c>
      <c r="O11" s="101">
        <v>10887.2</v>
      </c>
      <c r="P11" s="101">
        <v>75791.199999999997</v>
      </c>
      <c r="Q11" s="201" t="s">
        <v>72</v>
      </c>
      <c r="R11" s="201" t="s">
        <v>72</v>
      </c>
      <c r="S11" s="201" t="s">
        <v>72</v>
      </c>
      <c r="T11" s="101">
        <v>87398046.799999997</v>
      </c>
      <c r="U11" s="101">
        <v>285</v>
      </c>
      <c r="V11" s="101">
        <v>296.3</v>
      </c>
      <c r="W11" s="101">
        <v>241.2</v>
      </c>
      <c r="X11" s="101">
        <v>297.39999999999998</v>
      </c>
      <c r="Y11" s="101">
        <v>307.43225252000002</v>
      </c>
      <c r="Z11" s="101">
        <v>338.36091653000005</v>
      </c>
      <c r="AA11" s="101">
        <v>446.33537981000006</v>
      </c>
      <c r="AB11" s="101">
        <v>535.84946486000001</v>
      </c>
      <c r="AC11" s="101">
        <v>569.79946536</v>
      </c>
      <c r="AD11" s="101">
        <v>449.56411075999995</v>
      </c>
      <c r="AE11" s="201" t="s">
        <v>72</v>
      </c>
      <c r="AF11" s="201" t="s">
        <v>72</v>
      </c>
      <c r="AG11" s="201" t="s">
        <v>72</v>
      </c>
      <c r="AH11" s="201" t="s">
        <v>72</v>
      </c>
      <c r="AI11" s="201" t="s">
        <v>72</v>
      </c>
      <c r="AJ11" s="201">
        <v>0</v>
      </c>
      <c r="AK11" s="201">
        <v>0</v>
      </c>
      <c r="AL11" s="201">
        <v>0</v>
      </c>
      <c r="AM11" s="201">
        <v>0</v>
      </c>
      <c r="AN11" s="201">
        <v>0</v>
      </c>
      <c r="AO11" s="201">
        <v>0</v>
      </c>
      <c r="AP11" s="201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</row>
    <row r="12" spans="2:71" ht="15" customHeight="1">
      <c r="B12" s="154" t="s">
        <v>149</v>
      </c>
      <c r="D12" s="201" t="s">
        <v>72</v>
      </c>
      <c r="E12" s="201" t="s">
        <v>72</v>
      </c>
      <c r="F12" s="201" t="s">
        <v>72</v>
      </c>
      <c r="G12" s="201" t="s">
        <v>72</v>
      </c>
      <c r="H12" s="201" t="s">
        <v>72</v>
      </c>
      <c r="I12" s="101">
        <v>34.5</v>
      </c>
      <c r="J12" s="101">
        <v>51.9</v>
      </c>
      <c r="K12" s="101">
        <v>121.1</v>
      </c>
      <c r="L12" s="101">
        <v>151.30000000000001</v>
      </c>
      <c r="M12" s="101">
        <v>197.3</v>
      </c>
      <c r="N12" s="101">
        <v>363.5</v>
      </c>
      <c r="O12" s="101">
        <v>578.1</v>
      </c>
      <c r="P12" s="101">
        <v>1764.7</v>
      </c>
      <c r="Q12" s="201" t="s">
        <v>72</v>
      </c>
      <c r="R12" s="201" t="s">
        <v>72</v>
      </c>
      <c r="S12" s="201" t="s">
        <v>72</v>
      </c>
      <c r="T12" s="101">
        <v>7729463.2999999998</v>
      </c>
      <c r="U12" s="101">
        <v>62.5</v>
      </c>
      <c r="V12" s="101">
        <v>63.9</v>
      </c>
      <c r="W12" s="101">
        <v>87.1</v>
      </c>
      <c r="X12" s="101">
        <v>134.19999999999999</v>
      </c>
      <c r="Y12" s="101">
        <v>154.36505010000002</v>
      </c>
      <c r="Z12" s="101">
        <v>126.54445240999999</v>
      </c>
      <c r="AA12" s="101">
        <v>205.36513330999998</v>
      </c>
      <c r="AB12" s="101">
        <v>188.85269785000003</v>
      </c>
      <c r="AC12" s="101">
        <v>127.51803338000001</v>
      </c>
      <c r="AD12" s="201" t="s">
        <v>72</v>
      </c>
      <c r="AE12" s="201" t="s">
        <v>72</v>
      </c>
      <c r="AF12" s="201" t="s">
        <v>72</v>
      </c>
      <c r="AG12" s="201" t="s">
        <v>72</v>
      </c>
      <c r="AH12" s="201" t="s">
        <v>72</v>
      </c>
      <c r="AI12" s="201" t="s">
        <v>72</v>
      </c>
      <c r="AJ12" s="201">
        <v>0</v>
      </c>
      <c r="AK12" s="201">
        <v>0</v>
      </c>
      <c r="AL12" s="201">
        <v>0</v>
      </c>
      <c r="AM12" s="201">
        <v>0</v>
      </c>
      <c r="AN12" s="201">
        <v>0</v>
      </c>
      <c r="AO12" s="201">
        <v>0</v>
      </c>
      <c r="AP12" s="201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</row>
    <row r="13" spans="2:71" ht="15" customHeight="1">
      <c r="B13" s="154" t="s">
        <v>264</v>
      </c>
      <c r="D13" s="101">
        <v>505.4</v>
      </c>
      <c r="E13" s="101">
        <v>498.5</v>
      </c>
      <c r="F13" s="101">
        <v>650.6</v>
      </c>
      <c r="G13" s="101">
        <v>703.2</v>
      </c>
      <c r="H13" s="101">
        <v>558.29999999999995</v>
      </c>
      <c r="I13" s="101">
        <v>706.3</v>
      </c>
      <c r="J13" s="101">
        <v>1361.5</v>
      </c>
      <c r="K13" s="101">
        <v>1722.5</v>
      </c>
      <c r="L13" s="101">
        <v>2024.4</v>
      </c>
      <c r="M13" s="201" t="s">
        <v>72</v>
      </c>
      <c r="N13" s="201" t="s">
        <v>72</v>
      </c>
      <c r="O13" s="201" t="s">
        <v>72</v>
      </c>
      <c r="P13" s="201" t="s">
        <v>72</v>
      </c>
      <c r="Q13" s="201" t="s">
        <v>72</v>
      </c>
      <c r="R13" s="201" t="s">
        <v>72</v>
      </c>
      <c r="S13" s="201" t="s">
        <v>72</v>
      </c>
      <c r="T13" s="201" t="s">
        <v>72</v>
      </c>
      <c r="U13" s="201" t="s">
        <v>72</v>
      </c>
      <c r="V13" s="201" t="s">
        <v>72</v>
      </c>
      <c r="W13" s="201" t="s">
        <v>72</v>
      </c>
      <c r="X13" s="201" t="s">
        <v>72</v>
      </c>
      <c r="Y13" s="201" t="s">
        <v>72</v>
      </c>
      <c r="Z13" s="201" t="s">
        <v>72</v>
      </c>
      <c r="AA13" s="201" t="s">
        <v>72</v>
      </c>
      <c r="AB13" s="201" t="s">
        <v>72</v>
      </c>
      <c r="AC13" s="201" t="s">
        <v>72</v>
      </c>
      <c r="AD13" s="201" t="s">
        <v>72</v>
      </c>
      <c r="AE13" s="201" t="s">
        <v>72</v>
      </c>
      <c r="AF13" s="201" t="s">
        <v>72</v>
      </c>
      <c r="AG13" s="201" t="s">
        <v>72</v>
      </c>
      <c r="AH13" s="201" t="s">
        <v>72</v>
      </c>
      <c r="AI13" s="201" t="s">
        <v>72</v>
      </c>
      <c r="AJ13" s="201">
        <v>0</v>
      </c>
      <c r="AK13" s="201">
        <v>0</v>
      </c>
      <c r="AL13" s="201">
        <v>0</v>
      </c>
      <c r="AM13" s="201">
        <v>0</v>
      </c>
      <c r="AN13" s="201">
        <v>0</v>
      </c>
      <c r="AO13" s="201">
        <v>0</v>
      </c>
      <c r="AP13" s="201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</row>
    <row r="14" spans="2:71" ht="15" customHeight="1">
      <c r="B14" s="154" t="s">
        <v>265</v>
      </c>
      <c r="D14" s="101">
        <v>23.9</v>
      </c>
      <c r="E14" s="101">
        <v>26.7</v>
      </c>
      <c r="F14" s="101">
        <v>44.7</v>
      </c>
      <c r="G14" s="101">
        <v>54.4</v>
      </c>
      <c r="H14" s="101">
        <v>52.1</v>
      </c>
      <c r="I14" s="101">
        <v>89.3</v>
      </c>
      <c r="J14" s="201" t="s">
        <v>72</v>
      </c>
      <c r="K14" s="201" t="s">
        <v>72</v>
      </c>
      <c r="L14" s="201" t="s">
        <v>72</v>
      </c>
      <c r="M14" s="201" t="s">
        <v>72</v>
      </c>
      <c r="N14" s="201" t="s">
        <v>72</v>
      </c>
      <c r="O14" s="201" t="s">
        <v>72</v>
      </c>
      <c r="P14" s="201" t="s">
        <v>72</v>
      </c>
      <c r="Q14" s="201" t="s">
        <v>72</v>
      </c>
      <c r="R14" s="201" t="s">
        <v>72</v>
      </c>
      <c r="S14" s="201" t="s">
        <v>72</v>
      </c>
      <c r="T14" s="201" t="s">
        <v>72</v>
      </c>
      <c r="U14" s="201" t="s">
        <v>72</v>
      </c>
      <c r="V14" s="201" t="s">
        <v>72</v>
      </c>
      <c r="W14" s="201" t="s">
        <v>72</v>
      </c>
      <c r="X14" s="201" t="s">
        <v>72</v>
      </c>
      <c r="Y14" s="201" t="s">
        <v>72</v>
      </c>
      <c r="Z14" s="201" t="s">
        <v>72</v>
      </c>
      <c r="AA14" s="201" t="s">
        <v>72</v>
      </c>
      <c r="AB14" s="201" t="s">
        <v>72</v>
      </c>
      <c r="AC14" s="201" t="s">
        <v>72</v>
      </c>
      <c r="AD14" s="201" t="s">
        <v>72</v>
      </c>
      <c r="AE14" s="201" t="s">
        <v>72</v>
      </c>
      <c r="AF14" s="201" t="s">
        <v>72</v>
      </c>
      <c r="AG14" s="201" t="s">
        <v>72</v>
      </c>
      <c r="AH14" s="201" t="s">
        <v>72</v>
      </c>
      <c r="AI14" s="201" t="s">
        <v>72</v>
      </c>
      <c r="AJ14" s="201">
        <v>0</v>
      </c>
      <c r="AK14" s="201">
        <v>0</v>
      </c>
      <c r="AL14" s="201">
        <v>0</v>
      </c>
      <c r="AM14" s="201">
        <v>0</v>
      </c>
      <c r="AN14" s="201">
        <v>0</v>
      </c>
      <c r="AO14" s="201">
        <v>0</v>
      </c>
      <c r="AP14" s="201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</row>
    <row r="15" spans="2:71" ht="15" customHeight="1">
      <c r="B15" s="154" t="s">
        <v>152</v>
      </c>
      <c r="C15" s="202"/>
      <c r="D15" s="100">
        <v>98.1</v>
      </c>
      <c r="E15" s="100">
        <v>100.6</v>
      </c>
      <c r="F15" s="100">
        <v>128.5</v>
      </c>
      <c r="G15" s="100">
        <v>127.3</v>
      </c>
      <c r="H15" s="100">
        <v>103.9</v>
      </c>
      <c r="I15" s="100">
        <v>116.3</v>
      </c>
      <c r="J15" s="201" t="s">
        <v>72</v>
      </c>
      <c r="K15" s="201" t="s">
        <v>72</v>
      </c>
      <c r="L15" s="201" t="s">
        <v>72</v>
      </c>
      <c r="M15" s="201" t="s">
        <v>72</v>
      </c>
      <c r="N15" s="201" t="s">
        <v>72</v>
      </c>
      <c r="O15" s="201" t="s">
        <v>72</v>
      </c>
      <c r="P15" s="201" t="s">
        <v>72</v>
      </c>
      <c r="Q15" s="201" t="s">
        <v>72</v>
      </c>
      <c r="R15" s="201" t="s">
        <v>72</v>
      </c>
      <c r="S15" s="201" t="s">
        <v>72</v>
      </c>
      <c r="T15" s="201" t="s">
        <v>72</v>
      </c>
      <c r="U15" s="201" t="s">
        <v>72</v>
      </c>
      <c r="V15" s="201" t="s">
        <v>72</v>
      </c>
      <c r="W15" s="201" t="s">
        <v>72</v>
      </c>
      <c r="X15" s="201" t="s">
        <v>72</v>
      </c>
      <c r="Y15" s="201" t="s">
        <v>72</v>
      </c>
      <c r="Z15" s="201" t="s">
        <v>72</v>
      </c>
      <c r="AA15" s="201" t="s">
        <v>72</v>
      </c>
      <c r="AB15" s="201" t="s">
        <v>72</v>
      </c>
      <c r="AC15" s="201" t="s">
        <v>72</v>
      </c>
      <c r="AD15" s="201" t="s">
        <v>72</v>
      </c>
      <c r="AE15" s="201" t="s">
        <v>72</v>
      </c>
      <c r="AF15" s="201" t="s">
        <v>72</v>
      </c>
      <c r="AG15" s="201" t="s">
        <v>72</v>
      </c>
      <c r="AH15" s="201" t="s">
        <v>72</v>
      </c>
      <c r="AI15" s="201" t="s">
        <v>72</v>
      </c>
      <c r="AJ15" s="201">
        <v>0</v>
      </c>
      <c r="AK15" s="201">
        <v>0</v>
      </c>
      <c r="AL15" s="201">
        <v>0</v>
      </c>
      <c r="AM15" s="201">
        <v>0</v>
      </c>
      <c r="AN15" s="201">
        <v>0</v>
      </c>
      <c r="AO15" s="201">
        <v>0</v>
      </c>
      <c r="AP15" s="201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</row>
    <row r="16" spans="2:71" ht="15" customHeight="1">
      <c r="B16" s="154" t="s">
        <v>181</v>
      </c>
      <c r="C16" s="202"/>
      <c r="D16" s="100">
        <v>139.1</v>
      </c>
      <c r="E16" s="100">
        <v>132.4</v>
      </c>
      <c r="F16" s="100">
        <v>122.1</v>
      </c>
      <c r="G16" s="100">
        <v>146.1</v>
      </c>
      <c r="H16" s="100">
        <v>142.30000000000001</v>
      </c>
      <c r="I16" s="100">
        <v>20.8</v>
      </c>
      <c r="J16" s="201" t="s">
        <v>72</v>
      </c>
      <c r="K16" s="201" t="s">
        <v>72</v>
      </c>
      <c r="L16" s="201" t="s">
        <v>72</v>
      </c>
      <c r="M16" s="201" t="s">
        <v>72</v>
      </c>
      <c r="N16" s="201" t="s">
        <v>72</v>
      </c>
      <c r="O16" s="201" t="s">
        <v>72</v>
      </c>
      <c r="P16" s="201" t="s">
        <v>72</v>
      </c>
      <c r="Q16" s="201" t="s">
        <v>72</v>
      </c>
      <c r="R16" s="201" t="s">
        <v>72</v>
      </c>
      <c r="S16" s="201" t="s">
        <v>72</v>
      </c>
      <c r="T16" s="201" t="s">
        <v>72</v>
      </c>
      <c r="U16" s="201" t="s">
        <v>72</v>
      </c>
      <c r="V16" s="201" t="s">
        <v>72</v>
      </c>
      <c r="W16" s="201" t="s">
        <v>72</v>
      </c>
      <c r="X16" s="201" t="s">
        <v>72</v>
      </c>
      <c r="Y16" s="201" t="s">
        <v>72</v>
      </c>
      <c r="Z16" s="201" t="s">
        <v>72</v>
      </c>
      <c r="AA16" s="201" t="s">
        <v>72</v>
      </c>
      <c r="AB16" s="201" t="s">
        <v>72</v>
      </c>
      <c r="AC16" s="201" t="s">
        <v>72</v>
      </c>
      <c r="AD16" s="201" t="s">
        <v>72</v>
      </c>
      <c r="AE16" s="201" t="s">
        <v>72</v>
      </c>
      <c r="AF16" s="201" t="s">
        <v>72</v>
      </c>
      <c r="AG16" s="201" t="s">
        <v>72</v>
      </c>
      <c r="AH16" s="201" t="s">
        <v>72</v>
      </c>
      <c r="AI16" s="201" t="s">
        <v>72</v>
      </c>
      <c r="AJ16" s="201">
        <v>0</v>
      </c>
      <c r="AK16" s="201">
        <v>0</v>
      </c>
      <c r="AL16" s="201">
        <v>0</v>
      </c>
      <c r="AM16" s="201">
        <v>0</v>
      </c>
      <c r="AN16" s="201">
        <v>0</v>
      </c>
      <c r="AO16" s="201">
        <v>0</v>
      </c>
      <c r="AP16" s="201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</row>
    <row r="17" spans="2:71" ht="15" customHeight="1">
      <c r="B17" s="154" t="s">
        <v>154</v>
      </c>
      <c r="D17" s="101">
        <v>66.099999999999994</v>
      </c>
      <c r="E17" s="101">
        <v>68.099999999999994</v>
      </c>
      <c r="F17" s="101">
        <v>78.8</v>
      </c>
      <c r="G17" s="101">
        <v>79.400000000000006</v>
      </c>
      <c r="H17" s="101">
        <v>90</v>
      </c>
      <c r="I17" s="101">
        <v>24.3</v>
      </c>
      <c r="J17" s="201" t="s">
        <v>72</v>
      </c>
      <c r="K17" s="201" t="s">
        <v>72</v>
      </c>
      <c r="L17" s="201" t="s">
        <v>72</v>
      </c>
      <c r="M17" s="201" t="s">
        <v>72</v>
      </c>
      <c r="N17" s="201" t="s">
        <v>72</v>
      </c>
      <c r="O17" s="201" t="s">
        <v>72</v>
      </c>
      <c r="P17" s="201" t="s">
        <v>72</v>
      </c>
      <c r="Q17" s="201" t="s">
        <v>72</v>
      </c>
      <c r="R17" s="201" t="s">
        <v>72</v>
      </c>
      <c r="S17" s="201" t="s">
        <v>72</v>
      </c>
      <c r="T17" s="201" t="s">
        <v>72</v>
      </c>
      <c r="U17" s="201" t="s">
        <v>72</v>
      </c>
      <c r="V17" s="201" t="s">
        <v>72</v>
      </c>
      <c r="W17" s="201" t="s">
        <v>72</v>
      </c>
      <c r="X17" s="201" t="s">
        <v>72</v>
      </c>
      <c r="Y17" s="201" t="s">
        <v>72</v>
      </c>
      <c r="Z17" s="201" t="s">
        <v>72</v>
      </c>
      <c r="AA17" s="201" t="s">
        <v>72</v>
      </c>
      <c r="AB17" s="201" t="s">
        <v>72</v>
      </c>
      <c r="AC17" s="201" t="s">
        <v>72</v>
      </c>
      <c r="AD17" s="201" t="s">
        <v>72</v>
      </c>
      <c r="AE17" s="201" t="s">
        <v>72</v>
      </c>
      <c r="AF17" s="201" t="s">
        <v>72</v>
      </c>
      <c r="AG17" s="201" t="s">
        <v>72</v>
      </c>
      <c r="AH17" s="201" t="s">
        <v>72</v>
      </c>
      <c r="AI17" s="201" t="s">
        <v>72</v>
      </c>
      <c r="AJ17" s="201">
        <v>0</v>
      </c>
      <c r="AK17" s="201">
        <v>0</v>
      </c>
      <c r="AL17" s="201">
        <v>0</v>
      </c>
      <c r="AM17" s="201">
        <v>0</v>
      </c>
      <c r="AN17" s="201">
        <v>0</v>
      </c>
      <c r="AO17" s="201">
        <v>0</v>
      </c>
      <c r="AP17" s="201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</row>
    <row r="18" spans="2:71" ht="15" customHeight="1">
      <c r="B18" s="154" t="s">
        <v>155</v>
      </c>
      <c r="D18" s="101">
        <v>72.099999999999994</v>
      </c>
      <c r="E18" s="101">
        <v>68</v>
      </c>
      <c r="F18" s="101">
        <v>55.5</v>
      </c>
      <c r="G18" s="101">
        <v>48.2</v>
      </c>
      <c r="H18" s="101">
        <v>48</v>
      </c>
      <c r="I18" s="101">
        <v>16.600000000000001</v>
      </c>
      <c r="J18" s="201" t="s">
        <v>72</v>
      </c>
      <c r="K18" s="201" t="s">
        <v>72</v>
      </c>
      <c r="L18" s="201" t="s">
        <v>72</v>
      </c>
      <c r="M18" s="201" t="s">
        <v>72</v>
      </c>
      <c r="N18" s="201" t="s">
        <v>72</v>
      </c>
      <c r="O18" s="201" t="s">
        <v>72</v>
      </c>
      <c r="P18" s="201" t="s">
        <v>72</v>
      </c>
      <c r="Q18" s="201" t="s">
        <v>72</v>
      </c>
      <c r="R18" s="201" t="s">
        <v>72</v>
      </c>
      <c r="S18" s="201" t="s">
        <v>72</v>
      </c>
      <c r="T18" s="201" t="s">
        <v>72</v>
      </c>
      <c r="U18" s="201" t="s">
        <v>72</v>
      </c>
      <c r="V18" s="201" t="s">
        <v>72</v>
      </c>
      <c r="W18" s="201" t="s">
        <v>72</v>
      </c>
      <c r="X18" s="201" t="s">
        <v>72</v>
      </c>
      <c r="Y18" s="201" t="s">
        <v>72</v>
      </c>
      <c r="Z18" s="201" t="s">
        <v>72</v>
      </c>
      <c r="AA18" s="201" t="s">
        <v>72</v>
      </c>
      <c r="AB18" s="201" t="s">
        <v>72</v>
      </c>
      <c r="AC18" s="201" t="s">
        <v>72</v>
      </c>
      <c r="AD18" s="201" t="s">
        <v>72</v>
      </c>
      <c r="AE18" s="201" t="s">
        <v>72</v>
      </c>
      <c r="AF18" s="201" t="s">
        <v>72</v>
      </c>
      <c r="AG18" s="201" t="s">
        <v>72</v>
      </c>
      <c r="AH18" s="201" t="s">
        <v>72</v>
      </c>
      <c r="AI18" s="201" t="s">
        <v>72</v>
      </c>
      <c r="AJ18" s="201">
        <v>0</v>
      </c>
      <c r="AK18" s="201">
        <v>0</v>
      </c>
      <c r="AL18" s="201">
        <v>0</v>
      </c>
      <c r="AM18" s="201">
        <v>0</v>
      </c>
      <c r="AN18" s="201">
        <v>0</v>
      </c>
      <c r="AO18" s="201">
        <v>0</v>
      </c>
      <c r="AP18" s="201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</row>
    <row r="19" spans="2:71" ht="15" customHeight="1">
      <c r="B19" s="154" t="s">
        <v>182</v>
      </c>
      <c r="D19" s="201" t="s">
        <v>72</v>
      </c>
      <c r="E19" s="201" t="s">
        <v>72</v>
      </c>
      <c r="F19" s="201" t="s">
        <v>72</v>
      </c>
      <c r="G19" s="201" t="s">
        <v>72</v>
      </c>
      <c r="H19" s="101">
        <v>29</v>
      </c>
      <c r="I19" s="101">
        <v>110.4</v>
      </c>
      <c r="J19" s="201" t="s">
        <v>72</v>
      </c>
      <c r="K19" s="201" t="s">
        <v>72</v>
      </c>
      <c r="L19" s="201" t="s">
        <v>72</v>
      </c>
      <c r="M19" s="201" t="s">
        <v>72</v>
      </c>
      <c r="N19" s="201" t="s">
        <v>72</v>
      </c>
      <c r="O19" s="201" t="s">
        <v>72</v>
      </c>
      <c r="P19" s="201" t="s">
        <v>72</v>
      </c>
      <c r="Q19" s="201" t="s">
        <v>72</v>
      </c>
      <c r="R19" s="201" t="s">
        <v>72</v>
      </c>
      <c r="S19" s="201" t="s">
        <v>72</v>
      </c>
      <c r="T19" s="201" t="s">
        <v>72</v>
      </c>
      <c r="U19" s="201" t="s">
        <v>72</v>
      </c>
      <c r="V19" s="201" t="s">
        <v>72</v>
      </c>
      <c r="W19" s="201" t="s">
        <v>72</v>
      </c>
      <c r="X19" s="201" t="s">
        <v>72</v>
      </c>
      <c r="Y19" s="201" t="s">
        <v>72</v>
      </c>
      <c r="Z19" s="201" t="s">
        <v>72</v>
      </c>
      <c r="AA19" s="201" t="s">
        <v>72</v>
      </c>
      <c r="AB19" s="201" t="s">
        <v>72</v>
      </c>
      <c r="AC19" s="201" t="s">
        <v>72</v>
      </c>
      <c r="AD19" s="201" t="s">
        <v>72</v>
      </c>
      <c r="AE19" s="201" t="s">
        <v>72</v>
      </c>
      <c r="AF19" s="201" t="s">
        <v>72</v>
      </c>
      <c r="AG19" s="201" t="s">
        <v>72</v>
      </c>
      <c r="AH19" s="201" t="s">
        <v>72</v>
      </c>
      <c r="AI19" s="201" t="s">
        <v>72</v>
      </c>
      <c r="AJ19" s="201">
        <v>0</v>
      </c>
      <c r="AK19" s="201">
        <v>0</v>
      </c>
      <c r="AL19" s="201">
        <v>0</v>
      </c>
      <c r="AM19" s="201">
        <v>0</v>
      </c>
      <c r="AN19" s="201">
        <v>0</v>
      </c>
      <c r="AO19" s="201">
        <v>0</v>
      </c>
      <c r="AP19" s="201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</row>
    <row r="20" spans="2:71" ht="15" customHeight="1">
      <c r="B20" s="154" t="s">
        <v>157</v>
      </c>
      <c r="D20" s="201" t="s">
        <v>72</v>
      </c>
      <c r="E20" s="201" t="s">
        <v>72</v>
      </c>
      <c r="F20" s="201" t="s">
        <v>72</v>
      </c>
      <c r="G20" s="201" t="s">
        <v>72</v>
      </c>
      <c r="H20" s="201" t="s">
        <v>72</v>
      </c>
      <c r="I20" s="101">
        <v>704.6</v>
      </c>
      <c r="J20" s="101">
        <v>770.9</v>
      </c>
      <c r="K20" s="101">
        <v>892.1</v>
      </c>
      <c r="L20" s="101">
        <v>1135.5</v>
      </c>
      <c r="M20" s="101">
        <v>1316.3</v>
      </c>
      <c r="N20" s="101">
        <v>2038.1</v>
      </c>
      <c r="O20" s="101">
        <v>3658.8</v>
      </c>
      <c r="P20" s="101">
        <v>10014</v>
      </c>
      <c r="Q20" s="101">
        <v>53971.8</v>
      </c>
      <c r="R20" s="201" t="s">
        <v>72</v>
      </c>
      <c r="S20" s="101">
        <v>73188.7</v>
      </c>
      <c r="T20" s="101">
        <v>6665859.7999999998</v>
      </c>
      <c r="U20" s="201" t="s">
        <v>72</v>
      </c>
      <c r="V20" s="201" t="s">
        <v>72</v>
      </c>
      <c r="W20" s="201" t="s">
        <v>72</v>
      </c>
      <c r="X20" s="201" t="s">
        <v>72</v>
      </c>
      <c r="Y20" s="201" t="s">
        <v>72</v>
      </c>
      <c r="Z20" s="201" t="s">
        <v>72</v>
      </c>
      <c r="AA20" s="201" t="s">
        <v>72</v>
      </c>
      <c r="AB20" s="201" t="s">
        <v>72</v>
      </c>
      <c r="AC20" s="201" t="s">
        <v>72</v>
      </c>
      <c r="AD20" s="201" t="s">
        <v>72</v>
      </c>
      <c r="AE20" s="201" t="s">
        <v>72</v>
      </c>
      <c r="AF20" s="201" t="s">
        <v>72</v>
      </c>
      <c r="AG20" s="201" t="s">
        <v>72</v>
      </c>
      <c r="AH20" s="201" t="s">
        <v>72</v>
      </c>
      <c r="AI20" s="201" t="s">
        <v>72</v>
      </c>
      <c r="AJ20" s="201">
        <v>0</v>
      </c>
      <c r="AK20" s="201">
        <v>0</v>
      </c>
      <c r="AL20" s="201">
        <v>0</v>
      </c>
      <c r="AM20" s="201">
        <v>0</v>
      </c>
      <c r="AN20" s="201">
        <v>0</v>
      </c>
      <c r="AO20" s="201">
        <v>0</v>
      </c>
      <c r="AP20" s="201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</row>
    <row r="21" spans="2:71" ht="15" customHeight="1">
      <c r="B21" s="154" t="s">
        <v>158</v>
      </c>
      <c r="D21" s="201" t="s">
        <v>72</v>
      </c>
      <c r="E21" s="201" t="s">
        <v>72</v>
      </c>
      <c r="F21" s="201" t="s">
        <v>72</v>
      </c>
      <c r="G21" s="201" t="s">
        <v>72</v>
      </c>
      <c r="H21" s="201" t="s">
        <v>72</v>
      </c>
      <c r="I21" s="201" t="s">
        <v>72</v>
      </c>
      <c r="J21" s="201" t="s">
        <v>72</v>
      </c>
      <c r="K21" s="201" t="s">
        <v>72</v>
      </c>
      <c r="L21" s="201" t="s">
        <v>72</v>
      </c>
      <c r="M21" s="201" t="s">
        <v>72</v>
      </c>
      <c r="N21" s="201" t="s">
        <v>72</v>
      </c>
      <c r="O21" s="201" t="s">
        <v>72</v>
      </c>
      <c r="P21" s="201" t="s">
        <v>72</v>
      </c>
      <c r="Q21" s="201" t="s">
        <v>72</v>
      </c>
      <c r="R21" s="201" t="s">
        <v>72</v>
      </c>
      <c r="S21" s="201" t="s">
        <v>72</v>
      </c>
      <c r="T21" s="201" t="s">
        <v>72</v>
      </c>
      <c r="U21" s="101">
        <v>25.2</v>
      </c>
      <c r="V21" s="101">
        <v>29.7</v>
      </c>
      <c r="W21" s="101">
        <v>31.5</v>
      </c>
      <c r="X21" s="101">
        <v>102</v>
      </c>
      <c r="Y21" s="101">
        <v>196.28422818999999</v>
      </c>
      <c r="Z21" s="101">
        <v>346.85351876999999</v>
      </c>
      <c r="AA21" s="101">
        <v>658.77960589999998</v>
      </c>
      <c r="AB21" s="101">
        <v>320.50115172999995</v>
      </c>
      <c r="AC21" s="101">
        <v>297.79837355000001</v>
      </c>
      <c r="AD21" s="101">
        <v>290.28062517999996</v>
      </c>
      <c r="AE21" s="201" t="s">
        <v>72</v>
      </c>
      <c r="AF21" s="201" t="s">
        <v>72</v>
      </c>
      <c r="AG21" s="201" t="s">
        <v>72</v>
      </c>
      <c r="AH21" s="201" t="s">
        <v>72</v>
      </c>
      <c r="AI21" s="201" t="s">
        <v>72</v>
      </c>
      <c r="AJ21" s="201">
        <v>0</v>
      </c>
      <c r="AK21" s="201">
        <v>0</v>
      </c>
      <c r="AL21" s="201">
        <v>0</v>
      </c>
      <c r="AM21" s="201">
        <v>0</v>
      </c>
      <c r="AN21" s="201">
        <v>0</v>
      </c>
      <c r="AO21" s="201">
        <v>0</v>
      </c>
      <c r="AP21" s="201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</row>
    <row r="22" spans="2:71" ht="15" customHeight="1">
      <c r="B22" s="154" t="s">
        <v>159</v>
      </c>
      <c r="D22" s="201" t="s">
        <v>72</v>
      </c>
      <c r="E22" s="201" t="s">
        <v>72</v>
      </c>
      <c r="F22" s="201" t="s">
        <v>72</v>
      </c>
      <c r="G22" s="201" t="s">
        <v>72</v>
      </c>
      <c r="H22" s="201" t="s">
        <v>72</v>
      </c>
      <c r="I22" s="201" t="s">
        <v>72</v>
      </c>
      <c r="J22" s="201" t="s">
        <v>72</v>
      </c>
      <c r="K22" s="201" t="s">
        <v>72</v>
      </c>
      <c r="L22" s="201" t="s">
        <v>72</v>
      </c>
      <c r="M22" s="201" t="s">
        <v>72</v>
      </c>
      <c r="N22" s="201" t="s">
        <v>72</v>
      </c>
      <c r="O22" s="201" t="s">
        <v>72</v>
      </c>
      <c r="P22" s="201" t="s">
        <v>72</v>
      </c>
      <c r="Q22" s="201" t="s">
        <v>72</v>
      </c>
      <c r="R22" s="201" t="s">
        <v>72</v>
      </c>
      <c r="S22" s="201" t="s">
        <v>72</v>
      </c>
      <c r="T22" s="201" t="s">
        <v>72</v>
      </c>
      <c r="U22" s="101">
        <v>17.600000000000001</v>
      </c>
      <c r="V22" s="101">
        <v>100.4</v>
      </c>
      <c r="W22" s="101">
        <v>121.3</v>
      </c>
      <c r="X22" s="101">
        <v>121.9</v>
      </c>
      <c r="Y22" s="101">
        <v>178.51267561</v>
      </c>
      <c r="Z22" s="101">
        <v>209.35723533999999</v>
      </c>
      <c r="AA22" s="101">
        <v>445.08883234999996</v>
      </c>
      <c r="AB22" s="101">
        <v>656.86795807999999</v>
      </c>
      <c r="AC22" s="101">
        <v>741.73513461000005</v>
      </c>
      <c r="AD22" s="101">
        <v>1345.9957644699998</v>
      </c>
      <c r="AE22" s="101">
        <v>1794.7241820500001</v>
      </c>
      <c r="AF22" s="101">
        <v>2012.39768039</v>
      </c>
      <c r="AG22" s="101">
        <v>2703.5034463400002</v>
      </c>
      <c r="AH22" s="101">
        <v>3383.6853999999998</v>
      </c>
      <c r="AI22" s="101">
        <v>3957.3998224000002</v>
      </c>
      <c r="AJ22" s="101">
        <v>4667.0826847600001</v>
      </c>
      <c r="AK22" s="101">
        <v>5522.2083368699996</v>
      </c>
      <c r="AL22" s="101">
        <v>5683.6450000000004</v>
      </c>
      <c r="AM22" s="101">
        <v>5680.0959999999995</v>
      </c>
      <c r="AN22" s="101">
        <v>6842.6759886299997</v>
      </c>
      <c r="AO22" s="101">
        <v>10474.248</v>
      </c>
      <c r="AP22" s="101">
        <v>8087.5730000000003</v>
      </c>
      <c r="AQ22" s="112">
        <v>10063.968000000001</v>
      </c>
      <c r="AR22" s="112">
        <v>11526.56778775</v>
      </c>
      <c r="AS22" s="112">
        <v>12481.681</v>
      </c>
      <c r="AT22" s="112">
        <v>13545.785999999998</v>
      </c>
      <c r="AU22" s="112">
        <v>14787.407999999999</v>
      </c>
      <c r="AV22" s="112">
        <v>12518.280999999999</v>
      </c>
      <c r="AW22" s="112">
        <v>14944.924107700001</v>
      </c>
      <c r="AX22" s="112">
        <v>17241.599709800001</v>
      </c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</row>
    <row r="23" spans="2:71" ht="15" customHeight="1">
      <c r="B23" s="154" t="s">
        <v>183</v>
      </c>
      <c r="D23" s="201" t="s">
        <v>72</v>
      </c>
      <c r="E23" s="201" t="s">
        <v>72</v>
      </c>
      <c r="F23" s="201" t="s">
        <v>72</v>
      </c>
      <c r="G23" s="201" t="s">
        <v>72</v>
      </c>
      <c r="H23" s="201" t="s">
        <v>72</v>
      </c>
      <c r="I23" s="201" t="s">
        <v>72</v>
      </c>
      <c r="J23" s="201" t="s">
        <v>72</v>
      </c>
      <c r="K23" s="201" t="s">
        <v>72</v>
      </c>
      <c r="L23" s="201" t="s">
        <v>72</v>
      </c>
      <c r="M23" s="201" t="s">
        <v>72</v>
      </c>
      <c r="N23" s="201" t="s">
        <v>72</v>
      </c>
      <c r="O23" s="201" t="s">
        <v>72</v>
      </c>
      <c r="P23" s="201" t="s">
        <v>72</v>
      </c>
      <c r="Q23" s="201" t="s">
        <v>72</v>
      </c>
      <c r="R23" s="201" t="s">
        <v>72</v>
      </c>
      <c r="S23" s="201" t="s">
        <v>72</v>
      </c>
      <c r="T23" s="201" t="s">
        <v>72</v>
      </c>
      <c r="U23" s="101">
        <v>3</v>
      </c>
      <c r="V23" s="101">
        <v>46.5</v>
      </c>
      <c r="W23" s="101">
        <v>100.1</v>
      </c>
      <c r="X23" s="101">
        <v>223</v>
      </c>
      <c r="Y23" s="101">
        <v>237.62277957000003</v>
      </c>
      <c r="Z23" s="101">
        <v>360.51776397000003</v>
      </c>
      <c r="AA23" s="101">
        <v>501.71415291</v>
      </c>
      <c r="AB23" s="101">
        <v>602.56899681999994</v>
      </c>
      <c r="AC23" s="101">
        <v>890.94532177999997</v>
      </c>
      <c r="AD23" s="101">
        <v>905.74948988000006</v>
      </c>
      <c r="AE23" s="101">
        <v>1519.0176295900001</v>
      </c>
      <c r="AF23" s="101">
        <v>1590.3458925699999</v>
      </c>
      <c r="AG23" s="101">
        <v>2047.1940132300001</v>
      </c>
      <c r="AH23" s="101">
        <v>2500.6687000000002</v>
      </c>
      <c r="AI23" s="101">
        <v>2767.7739296300001</v>
      </c>
      <c r="AJ23" s="101">
        <v>3589.11264699</v>
      </c>
      <c r="AK23" s="101">
        <v>4481.9799848000002</v>
      </c>
      <c r="AL23" s="101">
        <v>3945.4090000000001</v>
      </c>
      <c r="AM23" s="101">
        <v>3665.1610000000001</v>
      </c>
      <c r="AN23" s="101">
        <v>5482.4379234799999</v>
      </c>
      <c r="AO23" s="101">
        <v>6103.7669999999998</v>
      </c>
      <c r="AP23" s="101">
        <v>6128.7640000000001</v>
      </c>
      <c r="AQ23" s="112">
        <v>6089.95</v>
      </c>
      <c r="AR23" s="112">
        <v>7045.3999534700006</v>
      </c>
      <c r="AS23" s="112">
        <v>7707.262999999999</v>
      </c>
      <c r="AT23" s="112">
        <v>8709.259</v>
      </c>
      <c r="AU23" s="112">
        <v>9330.2530000000006</v>
      </c>
      <c r="AV23" s="112">
        <v>7103.6469999999999</v>
      </c>
      <c r="AW23" s="112">
        <v>9785.1578143999996</v>
      </c>
      <c r="AX23" s="112">
        <v>9958.1838282000008</v>
      </c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</row>
    <row r="24" spans="2:71" ht="15" customHeight="1">
      <c r="B24" s="154" t="s">
        <v>161</v>
      </c>
      <c r="D24" s="201" t="s">
        <v>72</v>
      </c>
      <c r="E24" s="201" t="s">
        <v>72</v>
      </c>
      <c r="F24" s="201" t="s">
        <v>72</v>
      </c>
      <c r="G24" s="201" t="s">
        <v>72</v>
      </c>
      <c r="H24" s="201" t="s">
        <v>72</v>
      </c>
      <c r="I24" s="201" t="s">
        <v>72</v>
      </c>
      <c r="J24" s="201" t="s">
        <v>72</v>
      </c>
      <c r="K24" s="201" t="s">
        <v>72</v>
      </c>
      <c r="L24" s="201" t="s">
        <v>72</v>
      </c>
      <c r="M24" s="201" t="s">
        <v>72</v>
      </c>
      <c r="N24" s="201" t="s">
        <v>72</v>
      </c>
      <c r="O24" s="201" t="s">
        <v>72</v>
      </c>
      <c r="P24" s="201" t="s">
        <v>72</v>
      </c>
      <c r="Q24" s="201" t="s">
        <v>72</v>
      </c>
      <c r="R24" s="201" t="s">
        <v>72</v>
      </c>
      <c r="S24" s="201" t="s">
        <v>72</v>
      </c>
      <c r="T24" s="201" t="s">
        <v>72</v>
      </c>
      <c r="U24" s="101">
        <v>23.6</v>
      </c>
      <c r="V24" s="101">
        <v>73.2</v>
      </c>
      <c r="W24" s="101">
        <v>93.9</v>
      </c>
      <c r="X24" s="101">
        <v>155.4</v>
      </c>
      <c r="Y24" s="101">
        <v>185.29517349000002</v>
      </c>
      <c r="Z24" s="101">
        <v>231.52748789</v>
      </c>
      <c r="AA24" s="101">
        <v>371.50944152</v>
      </c>
      <c r="AB24" s="101">
        <v>299.22568802000001</v>
      </c>
      <c r="AC24" s="101">
        <v>373.77179513999999</v>
      </c>
      <c r="AD24" s="101">
        <v>695.57026203999999</v>
      </c>
      <c r="AE24" s="101">
        <v>702.94675026000004</v>
      </c>
      <c r="AF24" s="101">
        <v>943.90682419999996</v>
      </c>
      <c r="AG24" s="101">
        <v>1129.06166459</v>
      </c>
      <c r="AH24" s="101">
        <v>1254.9373000000001</v>
      </c>
      <c r="AI24" s="101">
        <v>1683.6425417600001</v>
      </c>
      <c r="AJ24" s="101">
        <v>2054.9771009599999</v>
      </c>
      <c r="AK24" s="101">
        <v>2399.9615487400001</v>
      </c>
      <c r="AL24" s="101">
        <v>2814.288</v>
      </c>
      <c r="AM24" s="101">
        <v>3203.973</v>
      </c>
      <c r="AN24" s="101">
        <v>3663.74464356</v>
      </c>
      <c r="AO24" s="101">
        <v>4902.0190000000002</v>
      </c>
      <c r="AP24" s="101">
        <v>4802.4340000000002</v>
      </c>
      <c r="AQ24" s="112">
        <v>6322.6840000000002</v>
      </c>
      <c r="AR24" s="112">
        <v>6734.1711903300002</v>
      </c>
      <c r="AS24" s="112">
        <v>8471.5030000000006</v>
      </c>
      <c r="AT24" s="112">
        <v>7841.3590000000004</v>
      </c>
      <c r="AU24" s="112">
        <v>8498.7520000000004</v>
      </c>
      <c r="AV24" s="112">
        <v>6259.1239999999998</v>
      </c>
      <c r="AW24" s="112">
        <v>7805.8037141999994</v>
      </c>
      <c r="AX24" s="112">
        <v>9729.6006293999999</v>
      </c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</row>
    <row r="25" spans="2:71" ht="15" customHeight="1">
      <c r="B25" s="154" t="s">
        <v>162</v>
      </c>
      <c r="D25" s="201" t="s">
        <v>72</v>
      </c>
      <c r="E25" s="201" t="s">
        <v>72</v>
      </c>
      <c r="F25" s="201" t="s">
        <v>72</v>
      </c>
      <c r="G25" s="201" t="s">
        <v>72</v>
      </c>
      <c r="H25" s="201" t="s">
        <v>72</v>
      </c>
      <c r="I25" s="201" t="s">
        <v>72</v>
      </c>
      <c r="J25" s="201" t="s">
        <v>72</v>
      </c>
      <c r="K25" s="201" t="s">
        <v>72</v>
      </c>
      <c r="L25" s="201" t="s">
        <v>72</v>
      </c>
      <c r="M25" s="201" t="s">
        <v>72</v>
      </c>
      <c r="N25" s="201" t="s">
        <v>72</v>
      </c>
      <c r="O25" s="201" t="s">
        <v>72</v>
      </c>
      <c r="P25" s="201" t="s">
        <v>72</v>
      </c>
      <c r="Q25" s="201" t="s">
        <v>72</v>
      </c>
      <c r="R25" s="201" t="s">
        <v>72</v>
      </c>
      <c r="S25" s="201" t="s">
        <v>72</v>
      </c>
      <c r="T25" s="201" t="s">
        <v>72</v>
      </c>
      <c r="U25" s="201" t="s">
        <v>72</v>
      </c>
      <c r="V25" s="101">
        <v>9.8000000000000007</v>
      </c>
      <c r="W25" s="101">
        <v>40.200000000000003</v>
      </c>
      <c r="X25" s="101">
        <v>65.900000000000006</v>
      </c>
      <c r="Y25" s="101">
        <v>81.094348480000008</v>
      </c>
      <c r="Z25" s="101">
        <v>141.33309766000002</v>
      </c>
      <c r="AA25" s="101">
        <v>290.43281253999999</v>
      </c>
      <c r="AB25" s="101">
        <v>429.92770353000003</v>
      </c>
      <c r="AC25" s="101">
        <v>593.78011354</v>
      </c>
      <c r="AD25" s="101">
        <v>981.46159246999991</v>
      </c>
      <c r="AE25" s="101">
        <v>927.92374933999997</v>
      </c>
      <c r="AF25" s="101">
        <v>1074.0368565199999</v>
      </c>
      <c r="AG25" s="101">
        <v>1163.76718648</v>
      </c>
      <c r="AH25" s="101">
        <v>1436.5029</v>
      </c>
      <c r="AI25" s="101">
        <v>1637.3274658800001</v>
      </c>
      <c r="AJ25" s="101">
        <v>1598.1068306100001</v>
      </c>
      <c r="AK25" s="101">
        <v>1596.5322933899999</v>
      </c>
      <c r="AL25" s="101">
        <v>1173.8510000000001</v>
      </c>
      <c r="AM25" s="101">
        <v>1166.8440000000001</v>
      </c>
      <c r="AN25" s="101">
        <v>1531.14621332</v>
      </c>
      <c r="AO25" s="101">
        <v>2001.8999999999996</v>
      </c>
      <c r="AP25" s="101">
        <v>2170.9389999999999</v>
      </c>
      <c r="AQ25" s="112">
        <v>1866.6669999999999</v>
      </c>
      <c r="AR25" s="112">
        <v>2053.83573544</v>
      </c>
      <c r="AS25" s="112">
        <v>1979.472</v>
      </c>
      <c r="AT25" s="112">
        <v>1899.0929999999998</v>
      </c>
      <c r="AU25" s="112">
        <v>2089.5039999999999</v>
      </c>
      <c r="AV25" s="112">
        <v>1831.05</v>
      </c>
      <c r="AW25" s="112">
        <v>1820.2620330999998</v>
      </c>
      <c r="AX25" s="112">
        <v>2056.2840544000001</v>
      </c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</row>
    <row r="26" spans="2:71" ht="15" customHeight="1">
      <c r="B26" s="154" t="s">
        <v>320</v>
      </c>
      <c r="C26" s="129"/>
      <c r="D26" s="201" t="s">
        <v>72</v>
      </c>
      <c r="E26" s="201" t="s">
        <v>72</v>
      </c>
      <c r="F26" s="201" t="s">
        <v>72</v>
      </c>
      <c r="G26" s="201" t="s">
        <v>72</v>
      </c>
      <c r="H26" s="201" t="s">
        <v>72</v>
      </c>
      <c r="I26" s="201" t="s">
        <v>72</v>
      </c>
      <c r="J26" s="201" t="s">
        <v>72</v>
      </c>
      <c r="K26" s="201" t="s">
        <v>72</v>
      </c>
      <c r="L26" s="201" t="s">
        <v>72</v>
      </c>
      <c r="M26" s="201" t="s">
        <v>72</v>
      </c>
      <c r="N26" s="201" t="s">
        <v>72</v>
      </c>
      <c r="O26" s="201" t="s">
        <v>72</v>
      </c>
      <c r="P26" s="201" t="s">
        <v>72</v>
      </c>
      <c r="Q26" s="201" t="s">
        <v>72</v>
      </c>
      <c r="R26" s="201" t="s">
        <v>72</v>
      </c>
      <c r="S26" s="201" t="s">
        <v>72</v>
      </c>
      <c r="T26" s="201" t="s">
        <v>72</v>
      </c>
      <c r="U26" s="201" t="s">
        <v>72</v>
      </c>
      <c r="V26" s="101">
        <v>8.4</v>
      </c>
      <c r="W26" s="101">
        <v>66.599999999999994</v>
      </c>
      <c r="X26" s="101">
        <v>130.6</v>
      </c>
      <c r="Y26" s="101">
        <v>131.02417647999999</v>
      </c>
      <c r="Z26" s="101">
        <v>264.30605023999999</v>
      </c>
      <c r="AA26" s="101">
        <v>457.13915926999999</v>
      </c>
      <c r="AB26" s="101">
        <v>388.97678540999993</v>
      </c>
      <c r="AC26" s="101">
        <v>556.47439795000003</v>
      </c>
      <c r="AD26" s="101">
        <v>564.21332034</v>
      </c>
      <c r="AE26" s="101">
        <v>763.13322815000004</v>
      </c>
      <c r="AF26" s="101">
        <v>611.43212902000005</v>
      </c>
      <c r="AG26" s="101">
        <v>744.33768272999998</v>
      </c>
      <c r="AH26" s="101">
        <v>760.04870000000005</v>
      </c>
      <c r="AI26" s="101">
        <v>997.99001665000003</v>
      </c>
      <c r="AJ26" s="101">
        <v>1042.95513686</v>
      </c>
      <c r="AK26" s="101">
        <v>899.65254814000002</v>
      </c>
      <c r="AL26" s="101">
        <v>890.745</v>
      </c>
      <c r="AM26" s="101">
        <v>1030.566</v>
      </c>
      <c r="AN26" s="101">
        <v>894.49280728999997</v>
      </c>
      <c r="AO26" s="101">
        <v>777.88</v>
      </c>
      <c r="AP26" s="101">
        <v>662.94299999999998</v>
      </c>
      <c r="AQ26" s="112">
        <v>1148.2539999999999</v>
      </c>
      <c r="AR26" s="112">
        <v>905.44520779999993</v>
      </c>
      <c r="AS26" s="112">
        <v>789.327</v>
      </c>
      <c r="AT26" s="112">
        <v>705.90499999999997</v>
      </c>
      <c r="AU26" s="112">
        <v>635.65800000000002</v>
      </c>
      <c r="AV26" s="112">
        <v>677.12199999999996</v>
      </c>
      <c r="AW26" s="112">
        <v>965.4885941</v>
      </c>
      <c r="AX26" s="112">
        <v>1512.7826007000001</v>
      </c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</row>
    <row r="27" spans="2:71" ht="15" customHeight="1">
      <c r="B27" s="154" t="s">
        <v>163</v>
      </c>
      <c r="C27" s="129"/>
      <c r="D27" s="201" t="s">
        <v>72</v>
      </c>
      <c r="E27" s="201" t="s">
        <v>72</v>
      </c>
      <c r="F27" s="201" t="s">
        <v>72</v>
      </c>
      <c r="G27" s="201" t="s">
        <v>72</v>
      </c>
      <c r="H27" s="201" t="s">
        <v>72</v>
      </c>
      <c r="I27" s="201" t="s">
        <v>72</v>
      </c>
      <c r="J27" s="201" t="s">
        <v>72</v>
      </c>
      <c r="K27" s="201" t="s">
        <v>72</v>
      </c>
      <c r="L27" s="201" t="s">
        <v>72</v>
      </c>
      <c r="M27" s="201" t="s">
        <v>72</v>
      </c>
      <c r="N27" s="201" t="s">
        <v>72</v>
      </c>
      <c r="O27" s="201" t="s">
        <v>72</v>
      </c>
      <c r="P27" s="201" t="s">
        <v>72</v>
      </c>
      <c r="Q27" s="201" t="s">
        <v>72</v>
      </c>
      <c r="R27" s="201" t="s">
        <v>72</v>
      </c>
      <c r="S27" s="201" t="s">
        <v>72</v>
      </c>
      <c r="T27" s="201" t="s">
        <v>72</v>
      </c>
      <c r="U27" s="201" t="s">
        <v>72</v>
      </c>
      <c r="V27" s="101">
        <v>11</v>
      </c>
      <c r="W27" s="101">
        <v>27.6</v>
      </c>
      <c r="X27" s="101">
        <v>55.5</v>
      </c>
      <c r="Y27" s="101">
        <v>79.476356470000013</v>
      </c>
      <c r="Z27" s="101">
        <v>109.45234859999998</v>
      </c>
      <c r="AA27" s="101">
        <v>180.93307662000001</v>
      </c>
      <c r="AB27" s="101">
        <v>399.08395309000002</v>
      </c>
      <c r="AC27" s="101">
        <v>736.3666095399999</v>
      </c>
      <c r="AD27" s="201" t="s">
        <v>72</v>
      </c>
      <c r="AE27" s="201" t="s">
        <v>72</v>
      </c>
      <c r="AF27" s="201" t="s">
        <v>72</v>
      </c>
      <c r="AG27" s="201" t="s">
        <v>72</v>
      </c>
      <c r="AH27" s="201" t="s">
        <v>72</v>
      </c>
      <c r="AI27" s="201">
        <v>0</v>
      </c>
      <c r="AJ27" s="201">
        <v>0</v>
      </c>
      <c r="AK27" s="201">
        <v>0</v>
      </c>
      <c r="AL27" s="201">
        <v>0</v>
      </c>
      <c r="AM27" s="201">
        <v>0</v>
      </c>
      <c r="AN27" s="201">
        <v>0</v>
      </c>
      <c r="AO27" s="201">
        <v>0</v>
      </c>
      <c r="AP27" s="201">
        <v>0</v>
      </c>
      <c r="AQ27" s="201">
        <v>0</v>
      </c>
      <c r="AR27" s="201">
        <v>0</v>
      </c>
      <c r="AS27" s="201">
        <v>0</v>
      </c>
      <c r="AT27" s="201">
        <v>0</v>
      </c>
      <c r="AU27" s="201">
        <v>0</v>
      </c>
      <c r="AV27" s="201">
        <v>0</v>
      </c>
      <c r="AW27" s="201">
        <v>0</v>
      </c>
      <c r="AX27" s="201">
        <v>0</v>
      </c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</row>
    <row r="28" spans="2:71" ht="15" customHeight="1">
      <c r="B28" s="154" t="s">
        <v>164</v>
      </c>
      <c r="C28" s="129"/>
      <c r="D28" s="201" t="s">
        <v>72</v>
      </c>
      <c r="E28" s="201" t="s">
        <v>72</v>
      </c>
      <c r="F28" s="201" t="s">
        <v>72</v>
      </c>
      <c r="G28" s="201" t="s">
        <v>72</v>
      </c>
      <c r="H28" s="201" t="s">
        <v>72</v>
      </c>
      <c r="I28" s="201" t="s">
        <v>72</v>
      </c>
      <c r="J28" s="201" t="s">
        <v>72</v>
      </c>
      <c r="K28" s="201" t="s">
        <v>72</v>
      </c>
      <c r="L28" s="201" t="s">
        <v>72</v>
      </c>
      <c r="M28" s="201" t="s">
        <v>72</v>
      </c>
      <c r="N28" s="201" t="s">
        <v>72</v>
      </c>
      <c r="O28" s="201" t="s">
        <v>72</v>
      </c>
      <c r="P28" s="201" t="s">
        <v>72</v>
      </c>
      <c r="Q28" s="201" t="s">
        <v>72</v>
      </c>
      <c r="R28" s="201" t="s">
        <v>72</v>
      </c>
      <c r="S28" s="201" t="s">
        <v>72</v>
      </c>
      <c r="T28" s="201" t="s">
        <v>72</v>
      </c>
      <c r="U28" s="201" t="s">
        <v>72</v>
      </c>
      <c r="V28" s="201" t="s">
        <v>72</v>
      </c>
      <c r="W28" s="201" t="s">
        <v>72</v>
      </c>
      <c r="X28" s="101">
        <v>7.4</v>
      </c>
      <c r="Y28" s="101">
        <v>24.744009829999996</v>
      </c>
      <c r="Z28" s="101">
        <v>44.002677750000004</v>
      </c>
      <c r="AA28" s="101">
        <v>62.508051530000003</v>
      </c>
      <c r="AB28" s="101">
        <v>193.59848363999998</v>
      </c>
      <c r="AC28" s="201" t="s">
        <v>72</v>
      </c>
      <c r="AD28" s="201" t="s">
        <v>72</v>
      </c>
      <c r="AE28" s="201" t="s">
        <v>72</v>
      </c>
      <c r="AF28" s="201" t="s">
        <v>72</v>
      </c>
      <c r="AG28" s="201" t="s">
        <v>72</v>
      </c>
      <c r="AH28" s="201" t="s">
        <v>72</v>
      </c>
      <c r="AI28" s="201">
        <v>0</v>
      </c>
      <c r="AJ28" s="201">
        <v>0</v>
      </c>
      <c r="AK28" s="201">
        <v>0</v>
      </c>
      <c r="AL28" s="201">
        <v>0</v>
      </c>
      <c r="AM28" s="201">
        <v>0</v>
      </c>
      <c r="AN28" s="201">
        <v>0</v>
      </c>
      <c r="AO28" s="201">
        <v>0</v>
      </c>
      <c r="AP28" s="201">
        <v>0</v>
      </c>
      <c r="AQ28" s="201">
        <v>0</v>
      </c>
      <c r="AR28" s="201">
        <v>0</v>
      </c>
      <c r="AS28" s="201">
        <v>0</v>
      </c>
      <c r="AT28" s="201">
        <v>0</v>
      </c>
      <c r="AU28" s="201">
        <v>0</v>
      </c>
      <c r="AV28" s="201">
        <v>0</v>
      </c>
      <c r="AW28" s="201">
        <v>0</v>
      </c>
      <c r="AX28" s="201">
        <v>0</v>
      </c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</row>
    <row r="29" spans="2:71" ht="15" customHeight="1">
      <c r="B29" s="154" t="s">
        <v>165</v>
      </c>
      <c r="C29" s="129"/>
      <c r="D29" s="201" t="s">
        <v>72</v>
      </c>
      <c r="E29" s="201" t="s">
        <v>72</v>
      </c>
      <c r="F29" s="201" t="s">
        <v>72</v>
      </c>
      <c r="G29" s="201" t="s">
        <v>72</v>
      </c>
      <c r="H29" s="201" t="s">
        <v>72</v>
      </c>
      <c r="I29" s="201" t="s">
        <v>72</v>
      </c>
      <c r="J29" s="201" t="s">
        <v>72</v>
      </c>
      <c r="K29" s="201" t="s">
        <v>72</v>
      </c>
      <c r="L29" s="201" t="s">
        <v>72</v>
      </c>
      <c r="M29" s="201" t="s">
        <v>72</v>
      </c>
      <c r="N29" s="201" t="s">
        <v>72</v>
      </c>
      <c r="O29" s="201" t="s">
        <v>72</v>
      </c>
      <c r="P29" s="201" t="s">
        <v>72</v>
      </c>
      <c r="Q29" s="201" t="s">
        <v>72</v>
      </c>
      <c r="R29" s="201" t="s">
        <v>72</v>
      </c>
      <c r="S29" s="201" t="s">
        <v>72</v>
      </c>
      <c r="T29" s="201" t="s">
        <v>72</v>
      </c>
      <c r="U29" s="201" t="s">
        <v>72</v>
      </c>
      <c r="V29" s="201" t="s">
        <v>72</v>
      </c>
      <c r="W29" s="201" t="s">
        <v>72</v>
      </c>
      <c r="X29" s="101">
        <v>3.9</v>
      </c>
      <c r="Y29" s="101">
        <v>9.4182164000000004</v>
      </c>
      <c r="Z29" s="201" t="s">
        <v>72</v>
      </c>
      <c r="AA29" s="201" t="s">
        <v>72</v>
      </c>
      <c r="AB29" s="201" t="s">
        <v>72</v>
      </c>
      <c r="AC29" s="201" t="s">
        <v>72</v>
      </c>
      <c r="AD29" s="201" t="s">
        <v>72</v>
      </c>
      <c r="AE29" s="201" t="s">
        <v>72</v>
      </c>
      <c r="AF29" s="201" t="s">
        <v>72</v>
      </c>
      <c r="AG29" s="201" t="s">
        <v>72</v>
      </c>
      <c r="AH29" s="201" t="s">
        <v>72</v>
      </c>
      <c r="AI29" s="201">
        <v>0</v>
      </c>
      <c r="AJ29" s="201">
        <v>0</v>
      </c>
      <c r="AK29" s="201">
        <v>0</v>
      </c>
      <c r="AL29" s="201">
        <v>0</v>
      </c>
      <c r="AM29" s="201">
        <v>0</v>
      </c>
      <c r="AN29" s="201">
        <v>0</v>
      </c>
      <c r="AO29" s="201">
        <v>0</v>
      </c>
      <c r="AP29" s="201">
        <v>0</v>
      </c>
      <c r="AQ29" s="201">
        <v>0</v>
      </c>
      <c r="AR29" s="201">
        <v>0</v>
      </c>
      <c r="AS29" s="201">
        <v>0</v>
      </c>
      <c r="AT29" s="201">
        <v>0</v>
      </c>
      <c r="AU29" s="201">
        <v>0</v>
      </c>
      <c r="AV29" s="201">
        <v>0</v>
      </c>
      <c r="AW29" s="201">
        <v>0</v>
      </c>
      <c r="AX29" s="201">
        <v>0</v>
      </c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</row>
    <row r="30" spans="2:71" ht="15" customHeight="1">
      <c r="B30" s="154" t="s">
        <v>166</v>
      </c>
      <c r="C30" s="129"/>
      <c r="D30" s="201" t="s">
        <v>72</v>
      </c>
      <c r="E30" s="201" t="s">
        <v>72</v>
      </c>
      <c r="F30" s="201" t="s">
        <v>72</v>
      </c>
      <c r="G30" s="201" t="s">
        <v>72</v>
      </c>
      <c r="H30" s="201" t="s">
        <v>72</v>
      </c>
      <c r="I30" s="201" t="s">
        <v>72</v>
      </c>
      <c r="J30" s="201" t="s">
        <v>72</v>
      </c>
      <c r="K30" s="201" t="s">
        <v>72</v>
      </c>
      <c r="L30" s="201" t="s">
        <v>72</v>
      </c>
      <c r="M30" s="201" t="s">
        <v>72</v>
      </c>
      <c r="N30" s="201" t="s">
        <v>72</v>
      </c>
      <c r="O30" s="201" t="s">
        <v>72</v>
      </c>
      <c r="P30" s="201" t="s">
        <v>72</v>
      </c>
      <c r="Q30" s="201" t="s">
        <v>72</v>
      </c>
      <c r="R30" s="201" t="s">
        <v>72</v>
      </c>
      <c r="S30" s="201" t="s">
        <v>72</v>
      </c>
      <c r="T30" s="201" t="s">
        <v>72</v>
      </c>
      <c r="U30" s="201" t="s">
        <v>72</v>
      </c>
      <c r="V30" s="201" t="s">
        <v>72</v>
      </c>
      <c r="W30" s="201" t="s">
        <v>72</v>
      </c>
      <c r="X30" s="201" t="s">
        <v>72</v>
      </c>
      <c r="Y30" s="101">
        <v>1.0119689199999999</v>
      </c>
      <c r="Z30" s="101">
        <v>18.55714631</v>
      </c>
      <c r="AA30" s="101">
        <v>101.19436399000001</v>
      </c>
      <c r="AB30" s="101">
        <v>148.21998841999999</v>
      </c>
      <c r="AC30" s="101">
        <v>194.88163053000002</v>
      </c>
      <c r="AD30" s="101">
        <v>190.89784293</v>
      </c>
      <c r="AE30" s="101">
        <v>233.90050260999999</v>
      </c>
      <c r="AF30" s="101">
        <v>187.75316153</v>
      </c>
      <c r="AG30" s="101">
        <v>251.71477442</v>
      </c>
      <c r="AH30" s="101">
        <v>265.7364</v>
      </c>
      <c r="AI30" s="201">
        <v>0</v>
      </c>
      <c r="AJ30" s="201">
        <v>0</v>
      </c>
      <c r="AK30" s="201">
        <v>0</v>
      </c>
      <c r="AL30" s="201">
        <v>0</v>
      </c>
      <c r="AM30" s="201">
        <v>0</v>
      </c>
      <c r="AN30" s="201">
        <v>0</v>
      </c>
      <c r="AO30" s="201">
        <v>0</v>
      </c>
      <c r="AP30" s="201">
        <v>0</v>
      </c>
      <c r="AQ30" s="201">
        <v>0</v>
      </c>
      <c r="AR30" s="201">
        <v>0</v>
      </c>
      <c r="AS30" s="201">
        <v>0</v>
      </c>
      <c r="AT30" s="201">
        <v>0</v>
      </c>
      <c r="AU30" s="201">
        <v>0</v>
      </c>
      <c r="AV30" s="201">
        <v>0</v>
      </c>
      <c r="AW30" s="201">
        <v>0</v>
      </c>
      <c r="AX30" s="201">
        <v>0</v>
      </c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</row>
    <row r="31" spans="2:71" ht="15" customHeight="1">
      <c r="B31" s="154" t="s">
        <v>321</v>
      </c>
      <c r="C31" s="129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201"/>
      <c r="AJ31" s="201"/>
      <c r="AK31" s="201"/>
      <c r="AL31" s="201"/>
      <c r="AM31" s="201"/>
      <c r="AN31" s="201"/>
      <c r="AO31" s="201"/>
      <c r="AP31" s="201"/>
      <c r="AQ31" s="112"/>
      <c r="AR31" s="112"/>
      <c r="AS31" s="112">
        <v>2905.3240000000001</v>
      </c>
      <c r="AT31" s="112">
        <v>1698.126</v>
      </c>
      <c r="AU31" s="112">
        <v>3306.1929999999998</v>
      </c>
      <c r="AV31" s="112">
        <v>2874.864</v>
      </c>
      <c r="AW31" s="112">
        <v>0</v>
      </c>
      <c r="AX31" s="112">
        <v>0</v>
      </c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</row>
    <row r="32" spans="2:71" ht="15" customHeight="1">
      <c r="B32" s="154" t="s">
        <v>465</v>
      </c>
      <c r="C32" s="129"/>
      <c r="D32" s="201" t="s">
        <v>72</v>
      </c>
      <c r="E32" s="201" t="s">
        <v>72</v>
      </c>
      <c r="F32" s="201" t="s">
        <v>72</v>
      </c>
      <c r="G32" s="201" t="s">
        <v>72</v>
      </c>
      <c r="H32" s="201" t="s">
        <v>72</v>
      </c>
      <c r="I32" s="201" t="s">
        <v>72</v>
      </c>
      <c r="J32" s="201" t="s">
        <v>72</v>
      </c>
      <c r="K32" s="201" t="s">
        <v>72</v>
      </c>
      <c r="L32" s="201" t="s">
        <v>72</v>
      </c>
      <c r="M32" s="201" t="s">
        <v>72</v>
      </c>
      <c r="N32" s="201" t="s">
        <v>72</v>
      </c>
      <c r="O32" s="201" t="s">
        <v>72</v>
      </c>
      <c r="P32" s="201" t="s">
        <v>72</v>
      </c>
      <c r="Q32" s="201" t="s">
        <v>72</v>
      </c>
      <c r="R32" s="201" t="s">
        <v>72</v>
      </c>
      <c r="S32" s="201" t="s">
        <v>72</v>
      </c>
      <c r="T32" s="201" t="s">
        <v>72</v>
      </c>
      <c r="U32" s="201" t="s">
        <v>72</v>
      </c>
      <c r="V32" s="201" t="s">
        <v>72</v>
      </c>
      <c r="W32" s="201" t="s">
        <v>72</v>
      </c>
      <c r="X32" s="201" t="s">
        <v>72</v>
      </c>
      <c r="Y32" s="201" t="s">
        <v>72</v>
      </c>
      <c r="Z32" s="201" t="s">
        <v>72</v>
      </c>
      <c r="AA32" s="201" t="s">
        <v>72</v>
      </c>
      <c r="AB32" s="201" t="s">
        <v>72</v>
      </c>
      <c r="AC32" s="201" t="s">
        <v>72</v>
      </c>
      <c r="AD32" s="201" t="s">
        <v>72</v>
      </c>
      <c r="AE32" s="201" t="s">
        <v>72</v>
      </c>
      <c r="AF32" s="201" t="s">
        <v>72</v>
      </c>
      <c r="AG32" s="201" t="s">
        <v>72</v>
      </c>
      <c r="AH32" s="201" t="s">
        <v>72</v>
      </c>
      <c r="AI32" s="101">
        <v>58.52305544</v>
      </c>
      <c r="AJ32" s="101">
        <v>232.95930773000001</v>
      </c>
      <c r="AK32" s="101">
        <v>280.92487476999997</v>
      </c>
      <c r="AL32" s="101">
        <v>482.036</v>
      </c>
      <c r="AM32" s="101">
        <v>335.46800000000002</v>
      </c>
      <c r="AN32" s="101">
        <v>314.30288583999999</v>
      </c>
      <c r="AO32" s="101">
        <v>504.02500000000003</v>
      </c>
      <c r="AP32" s="101">
        <v>389.012</v>
      </c>
      <c r="AQ32" s="112">
        <v>361.57400000000001</v>
      </c>
      <c r="AR32" s="112">
        <v>336.84908460000003</v>
      </c>
      <c r="AS32" s="112">
        <v>395.86699999999996</v>
      </c>
      <c r="AT32" s="112">
        <v>473.11900000000003</v>
      </c>
      <c r="AU32" s="112">
        <v>527.05599999999993</v>
      </c>
      <c r="AV32" s="112">
        <v>638.07999999999993</v>
      </c>
      <c r="AW32" s="112">
        <v>833.86636959999998</v>
      </c>
      <c r="AX32" s="112">
        <v>851.37260120000008</v>
      </c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</row>
    <row r="33" spans="2:71" ht="15" customHeight="1">
      <c r="B33" s="154" t="s">
        <v>167</v>
      </c>
      <c r="C33" s="129"/>
      <c r="D33" s="201" t="s">
        <v>72</v>
      </c>
      <c r="E33" s="201" t="s">
        <v>72</v>
      </c>
      <c r="F33" s="201" t="s">
        <v>72</v>
      </c>
      <c r="G33" s="201" t="s">
        <v>72</v>
      </c>
      <c r="H33" s="201" t="s">
        <v>72</v>
      </c>
      <c r="I33" s="201" t="s">
        <v>72</v>
      </c>
      <c r="J33" s="201" t="s">
        <v>72</v>
      </c>
      <c r="K33" s="201" t="s">
        <v>72</v>
      </c>
      <c r="L33" s="201" t="s">
        <v>72</v>
      </c>
      <c r="M33" s="201" t="s">
        <v>72</v>
      </c>
      <c r="N33" s="201" t="s">
        <v>72</v>
      </c>
      <c r="O33" s="201" t="s">
        <v>72</v>
      </c>
      <c r="P33" s="201" t="s">
        <v>72</v>
      </c>
      <c r="Q33" s="201" t="s">
        <v>72</v>
      </c>
      <c r="R33" s="201" t="s">
        <v>72</v>
      </c>
      <c r="S33" s="201" t="s">
        <v>72</v>
      </c>
      <c r="T33" s="201" t="s">
        <v>72</v>
      </c>
      <c r="U33" s="201" t="s">
        <v>72</v>
      </c>
      <c r="V33" s="201" t="s">
        <v>72</v>
      </c>
      <c r="W33" s="201" t="s">
        <v>72</v>
      </c>
      <c r="X33" s="201" t="s">
        <v>72</v>
      </c>
      <c r="Y33" s="101">
        <v>6.7575693100000001</v>
      </c>
      <c r="Z33" s="101">
        <v>52.510045269999999</v>
      </c>
      <c r="AA33" s="101">
        <v>207.44482766000002</v>
      </c>
      <c r="AB33" s="101">
        <v>362.46145131999998</v>
      </c>
      <c r="AC33" s="101">
        <v>529.88145067999994</v>
      </c>
      <c r="AD33" s="201" t="s">
        <v>72</v>
      </c>
      <c r="AE33" s="201" t="s">
        <v>72</v>
      </c>
      <c r="AF33" s="201" t="s">
        <v>72</v>
      </c>
      <c r="AG33" s="201" t="s">
        <v>72</v>
      </c>
      <c r="AH33" s="201" t="s">
        <v>72</v>
      </c>
      <c r="AI33" s="201" t="s">
        <v>72</v>
      </c>
      <c r="AJ33" s="201">
        <v>0</v>
      </c>
      <c r="AK33" s="201">
        <v>0</v>
      </c>
      <c r="AL33" s="201">
        <v>0</v>
      </c>
      <c r="AM33" s="201">
        <v>0</v>
      </c>
      <c r="AN33" s="201">
        <v>0</v>
      </c>
      <c r="AO33" s="201">
        <v>0</v>
      </c>
      <c r="AP33" s="201">
        <v>0</v>
      </c>
      <c r="AQ33" s="201">
        <v>0</v>
      </c>
      <c r="AR33" s="201">
        <v>0</v>
      </c>
      <c r="AS33" s="201">
        <v>0</v>
      </c>
      <c r="AT33" s="201">
        <v>0</v>
      </c>
      <c r="AU33" s="201">
        <v>0</v>
      </c>
      <c r="AV33" s="201">
        <v>0</v>
      </c>
      <c r="AW33" s="201">
        <v>0</v>
      </c>
      <c r="AX33" s="201">
        <v>0</v>
      </c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</row>
    <row r="34" spans="2:71" ht="15" customHeight="1">
      <c r="B34" s="154" t="s">
        <v>168</v>
      </c>
      <c r="C34" s="129"/>
      <c r="D34" s="201" t="s">
        <v>72</v>
      </c>
      <c r="E34" s="201" t="s">
        <v>72</v>
      </c>
      <c r="F34" s="201" t="s">
        <v>72</v>
      </c>
      <c r="G34" s="201" t="s">
        <v>72</v>
      </c>
      <c r="H34" s="201" t="s">
        <v>72</v>
      </c>
      <c r="I34" s="201" t="s">
        <v>72</v>
      </c>
      <c r="J34" s="201" t="s">
        <v>72</v>
      </c>
      <c r="K34" s="201" t="s">
        <v>72</v>
      </c>
      <c r="L34" s="201" t="s">
        <v>72</v>
      </c>
      <c r="M34" s="201" t="s">
        <v>72</v>
      </c>
      <c r="N34" s="201" t="s">
        <v>72</v>
      </c>
      <c r="O34" s="201" t="s">
        <v>72</v>
      </c>
      <c r="P34" s="201" t="s">
        <v>72</v>
      </c>
      <c r="Q34" s="201" t="s">
        <v>72</v>
      </c>
      <c r="R34" s="201" t="s">
        <v>72</v>
      </c>
      <c r="S34" s="201" t="s">
        <v>72</v>
      </c>
      <c r="T34" s="201" t="s">
        <v>72</v>
      </c>
      <c r="U34" s="201" t="s">
        <v>72</v>
      </c>
      <c r="V34" s="201" t="s">
        <v>72</v>
      </c>
      <c r="W34" s="201" t="s">
        <v>72</v>
      </c>
      <c r="X34" s="201" t="s">
        <v>72</v>
      </c>
      <c r="Y34" s="201" t="s">
        <v>72</v>
      </c>
      <c r="Z34" s="201" t="s">
        <v>72</v>
      </c>
      <c r="AA34" s="201" t="s">
        <v>72</v>
      </c>
      <c r="AB34" s="201" t="s">
        <v>72</v>
      </c>
      <c r="AC34" s="101">
        <v>3.5004333799999996</v>
      </c>
      <c r="AD34" s="201" t="s">
        <v>72</v>
      </c>
      <c r="AE34" s="201" t="s">
        <v>72</v>
      </c>
      <c r="AF34" s="201" t="s">
        <v>72</v>
      </c>
      <c r="AG34" s="201" t="s">
        <v>72</v>
      </c>
      <c r="AH34" s="201" t="s">
        <v>72</v>
      </c>
      <c r="AI34" s="201" t="s">
        <v>72</v>
      </c>
      <c r="AJ34" s="201">
        <v>0</v>
      </c>
      <c r="AK34" s="201">
        <v>0</v>
      </c>
      <c r="AL34" s="201">
        <v>0</v>
      </c>
      <c r="AM34" s="201">
        <v>0</v>
      </c>
      <c r="AN34" s="201">
        <v>0</v>
      </c>
      <c r="AO34" s="201">
        <v>0</v>
      </c>
      <c r="AP34" s="201">
        <v>0</v>
      </c>
      <c r="AQ34" s="201">
        <v>0</v>
      </c>
      <c r="AR34" s="201">
        <v>0</v>
      </c>
      <c r="AS34" s="201">
        <v>0</v>
      </c>
      <c r="AT34" s="201">
        <v>0</v>
      </c>
      <c r="AU34" s="201">
        <v>0</v>
      </c>
      <c r="AV34" s="201">
        <v>0</v>
      </c>
      <c r="AW34" s="201">
        <v>0</v>
      </c>
      <c r="AX34" s="201">
        <v>0</v>
      </c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</row>
    <row r="35" spans="2:71" ht="15" customHeight="1">
      <c r="B35" s="154" t="s">
        <v>169</v>
      </c>
      <c r="C35" s="129"/>
      <c r="D35" s="201" t="s">
        <v>72</v>
      </c>
      <c r="E35" s="201" t="s">
        <v>72</v>
      </c>
      <c r="F35" s="201" t="s">
        <v>72</v>
      </c>
      <c r="G35" s="201" t="s">
        <v>72</v>
      </c>
      <c r="H35" s="201" t="s">
        <v>72</v>
      </c>
      <c r="I35" s="201" t="s">
        <v>72</v>
      </c>
      <c r="J35" s="201" t="s">
        <v>72</v>
      </c>
      <c r="K35" s="201" t="s">
        <v>72</v>
      </c>
      <c r="L35" s="201" t="s">
        <v>72</v>
      </c>
      <c r="M35" s="201" t="s">
        <v>72</v>
      </c>
      <c r="N35" s="201" t="s">
        <v>72</v>
      </c>
      <c r="O35" s="201" t="s">
        <v>72</v>
      </c>
      <c r="P35" s="201" t="s">
        <v>72</v>
      </c>
      <c r="Q35" s="201" t="s">
        <v>72</v>
      </c>
      <c r="R35" s="201" t="s">
        <v>72</v>
      </c>
      <c r="S35" s="201" t="s">
        <v>72</v>
      </c>
      <c r="T35" s="201" t="s">
        <v>72</v>
      </c>
      <c r="U35" s="201" t="s">
        <v>72</v>
      </c>
      <c r="V35" s="201" t="s">
        <v>72</v>
      </c>
      <c r="W35" s="201" t="s">
        <v>72</v>
      </c>
      <c r="X35" s="201" t="s">
        <v>72</v>
      </c>
      <c r="Y35" s="201" t="s">
        <v>72</v>
      </c>
      <c r="Z35" s="201" t="s">
        <v>72</v>
      </c>
      <c r="AA35" s="201" t="s">
        <v>72</v>
      </c>
      <c r="AB35" s="201" t="s">
        <v>72</v>
      </c>
      <c r="AC35" s="201" t="s">
        <v>72</v>
      </c>
      <c r="AD35" s="201" t="s">
        <v>72</v>
      </c>
      <c r="AE35" s="201" t="s">
        <v>72</v>
      </c>
      <c r="AF35" s="201" t="s">
        <v>72</v>
      </c>
      <c r="AG35" s="201" t="s">
        <v>72</v>
      </c>
      <c r="AH35" s="201" t="s">
        <v>72</v>
      </c>
      <c r="AI35" s="201" t="s">
        <v>72</v>
      </c>
      <c r="AJ35" s="201">
        <v>0</v>
      </c>
      <c r="AK35" s="201">
        <v>0</v>
      </c>
      <c r="AL35" s="201">
        <v>0</v>
      </c>
      <c r="AM35" s="101">
        <v>385.85700000000003</v>
      </c>
      <c r="AN35" s="201">
        <v>0</v>
      </c>
      <c r="AO35" s="201">
        <v>0</v>
      </c>
      <c r="AP35" s="201">
        <v>0</v>
      </c>
      <c r="AQ35" s="201">
        <v>0</v>
      </c>
      <c r="AR35" s="201">
        <v>0</v>
      </c>
      <c r="AS35" s="201">
        <v>0</v>
      </c>
      <c r="AT35" s="201">
        <v>0</v>
      </c>
      <c r="AU35" s="201">
        <v>0</v>
      </c>
      <c r="AV35" s="201">
        <v>0</v>
      </c>
      <c r="AW35" s="201">
        <v>0</v>
      </c>
      <c r="AX35" s="201">
        <v>0</v>
      </c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</row>
    <row r="36" spans="2:71" ht="15" customHeight="1">
      <c r="B36" s="154" t="s">
        <v>170</v>
      </c>
      <c r="C36" s="129"/>
      <c r="D36" s="201" t="s">
        <v>72</v>
      </c>
      <c r="E36" s="201" t="s">
        <v>72</v>
      </c>
      <c r="F36" s="201" t="s">
        <v>72</v>
      </c>
      <c r="G36" s="201" t="s">
        <v>72</v>
      </c>
      <c r="H36" s="201" t="s">
        <v>72</v>
      </c>
      <c r="I36" s="201" t="s">
        <v>72</v>
      </c>
      <c r="J36" s="201" t="s">
        <v>72</v>
      </c>
      <c r="K36" s="201" t="s">
        <v>72</v>
      </c>
      <c r="L36" s="201" t="s">
        <v>72</v>
      </c>
      <c r="M36" s="201" t="s">
        <v>72</v>
      </c>
      <c r="N36" s="201" t="s">
        <v>72</v>
      </c>
      <c r="O36" s="201" t="s">
        <v>72</v>
      </c>
      <c r="P36" s="201" t="s">
        <v>72</v>
      </c>
      <c r="Q36" s="201" t="s">
        <v>72</v>
      </c>
      <c r="R36" s="201" t="s">
        <v>72</v>
      </c>
      <c r="S36" s="201" t="s">
        <v>72</v>
      </c>
      <c r="T36" s="201" t="s">
        <v>72</v>
      </c>
      <c r="U36" s="201" t="s">
        <v>72</v>
      </c>
      <c r="V36" s="201" t="s">
        <v>72</v>
      </c>
      <c r="W36" s="201" t="s">
        <v>72</v>
      </c>
      <c r="X36" s="201" t="s">
        <v>72</v>
      </c>
      <c r="Y36" s="201" t="s">
        <v>72</v>
      </c>
      <c r="Z36" s="201" t="s">
        <v>72</v>
      </c>
      <c r="AA36" s="201" t="s">
        <v>72</v>
      </c>
      <c r="AB36" s="201" t="s">
        <v>72</v>
      </c>
      <c r="AC36" s="201" t="s">
        <v>72</v>
      </c>
      <c r="AD36" s="201" t="s">
        <v>72</v>
      </c>
      <c r="AE36" s="201" t="s">
        <v>72</v>
      </c>
      <c r="AF36" s="201" t="s">
        <v>72</v>
      </c>
      <c r="AG36" s="201" t="s">
        <v>72</v>
      </c>
      <c r="AH36" s="201" t="s">
        <v>72</v>
      </c>
      <c r="AI36" s="101">
        <v>3.9218539699999999</v>
      </c>
      <c r="AJ36" s="101">
        <v>2.1459946900000002</v>
      </c>
      <c r="AK36" s="101">
        <v>4.4794346100000002</v>
      </c>
      <c r="AL36" s="101">
        <v>4.2190000000000003</v>
      </c>
      <c r="AM36" s="201">
        <v>0</v>
      </c>
      <c r="AN36" s="201">
        <v>0</v>
      </c>
      <c r="AO36" s="201">
        <v>0</v>
      </c>
      <c r="AP36" s="201">
        <v>0</v>
      </c>
      <c r="AQ36" s="201">
        <v>0</v>
      </c>
      <c r="AR36" s="201">
        <v>0</v>
      </c>
      <c r="AS36" s="201">
        <v>0</v>
      </c>
      <c r="AT36" s="201">
        <v>0</v>
      </c>
      <c r="AU36" s="201">
        <v>0</v>
      </c>
      <c r="AV36" s="201">
        <v>0</v>
      </c>
      <c r="AW36" s="201">
        <v>0</v>
      </c>
      <c r="AX36" s="201">
        <v>0</v>
      </c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</row>
    <row r="37" spans="2:71" ht="15" customHeight="1">
      <c r="B37" s="154" t="s">
        <v>460</v>
      </c>
      <c r="C37" s="129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101"/>
      <c r="AJ37" s="101"/>
      <c r="AK37" s="101"/>
      <c r="AL37" s="1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>
        <v>3.8737947999999998</v>
      </c>
      <c r="AX37" s="201">
        <v>16.010958900000002</v>
      </c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</row>
    <row r="38" spans="2:71" ht="15" customHeight="1">
      <c r="B38" s="129"/>
      <c r="C38" s="129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</row>
    <row r="39" spans="2:71" s="117" customFormat="1" ht="15" customHeight="1">
      <c r="B39" s="117" t="s">
        <v>377</v>
      </c>
      <c r="C39" s="107"/>
      <c r="D39" s="201" t="s">
        <v>72</v>
      </c>
      <c r="E39" s="201" t="s">
        <v>72</v>
      </c>
      <c r="F39" s="201" t="s">
        <v>72</v>
      </c>
      <c r="G39" s="201" t="s">
        <v>72</v>
      </c>
      <c r="H39" s="201" t="s">
        <v>72</v>
      </c>
      <c r="I39" s="201" t="s">
        <v>72</v>
      </c>
      <c r="J39" s="201" t="s">
        <v>72</v>
      </c>
      <c r="K39" s="201" t="s">
        <v>72</v>
      </c>
      <c r="L39" s="201" t="s">
        <v>72</v>
      </c>
      <c r="M39" s="201" t="s">
        <v>72</v>
      </c>
      <c r="N39" s="201" t="s">
        <v>72</v>
      </c>
      <c r="O39" s="201" t="s">
        <v>72</v>
      </c>
      <c r="P39" s="201" t="s">
        <v>72</v>
      </c>
      <c r="Q39" s="201" t="s">
        <v>72</v>
      </c>
      <c r="R39" s="201" t="s">
        <v>72</v>
      </c>
      <c r="S39" s="201" t="s">
        <v>72</v>
      </c>
      <c r="T39" s="201" t="s">
        <v>72</v>
      </c>
      <c r="U39" s="201" t="s">
        <v>72</v>
      </c>
      <c r="V39" s="201" t="s">
        <v>72</v>
      </c>
      <c r="W39" s="201" t="s">
        <v>72</v>
      </c>
      <c r="X39" s="201" t="s">
        <v>72</v>
      </c>
      <c r="Y39" s="97">
        <v>2.9738981799999999</v>
      </c>
      <c r="Z39" s="97">
        <v>14.465100250000001</v>
      </c>
      <c r="AA39" s="97">
        <v>53.220684290000001</v>
      </c>
      <c r="AB39" s="97">
        <v>68.561406849999997</v>
      </c>
      <c r="AC39" s="97">
        <v>63.877868769999992</v>
      </c>
      <c r="AD39" s="97">
        <v>55.179349379999991</v>
      </c>
      <c r="AE39" s="97">
        <f>SUM(AE40:AE44)</f>
        <v>51.090644560000001</v>
      </c>
      <c r="AF39" s="97">
        <f>SUM(AF40:AF44)</f>
        <v>24.48904216</v>
      </c>
      <c r="AG39" s="97">
        <f>SUM(AG40:AG44)</f>
        <v>42.641109580000006</v>
      </c>
      <c r="AH39" s="97">
        <f>SUM(AH40:AH44)</f>
        <v>79.7179</v>
      </c>
      <c r="AI39" s="97">
        <f>SUM(AI40:AI44)</f>
        <v>139.70753952000001</v>
      </c>
      <c r="AJ39" s="97">
        <v>166.67612495</v>
      </c>
      <c r="AK39" s="97">
        <v>160.45016029000001</v>
      </c>
      <c r="AL39" s="97">
        <v>370.77199999999999</v>
      </c>
      <c r="AM39" s="201">
        <v>0</v>
      </c>
      <c r="AN39" s="201">
        <v>0</v>
      </c>
      <c r="AO39" s="201">
        <v>0</v>
      </c>
      <c r="AP39" s="201">
        <v>0</v>
      </c>
      <c r="AQ39" s="201">
        <v>0</v>
      </c>
      <c r="AR39" s="201">
        <v>0</v>
      </c>
      <c r="AS39" s="201">
        <v>0</v>
      </c>
      <c r="AT39" s="201">
        <v>0</v>
      </c>
      <c r="AU39" s="201">
        <v>0</v>
      </c>
      <c r="AV39" s="201">
        <v>0</v>
      </c>
      <c r="AW39" s="201">
        <v>0</v>
      </c>
      <c r="AX39" s="201">
        <v>0</v>
      </c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</row>
    <row r="40" spans="2:71" ht="15" customHeight="1">
      <c r="B40" s="154" t="s">
        <v>469</v>
      </c>
      <c r="D40" s="201" t="s">
        <v>72</v>
      </c>
      <c r="E40" s="201" t="s">
        <v>72</v>
      </c>
      <c r="F40" s="201" t="s">
        <v>72</v>
      </c>
      <c r="G40" s="201" t="s">
        <v>72</v>
      </c>
      <c r="H40" s="201" t="s">
        <v>72</v>
      </c>
      <c r="I40" s="201" t="s">
        <v>72</v>
      </c>
      <c r="J40" s="201" t="s">
        <v>72</v>
      </c>
      <c r="K40" s="201" t="s">
        <v>72</v>
      </c>
      <c r="L40" s="201" t="s">
        <v>72</v>
      </c>
      <c r="M40" s="201" t="s">
        <v>72</v>
      </c>
      <c r="N40" s="201" t="s">
        <v>72</v>
      </c>
      <c r="O40" s="201" t="s">
        <v>72</v>
      </c>
      <c r="P40" s="201" t="s">
        <v>72</v>
      </c>
      <c r="Q40" s="201" t="s">
        <v>72</v>
      </c>
      <c r="R40" s="201" t="s">
        <v>72</v>
      </c>
      <c r="S40" s="201" t="s">
        <v>72</v>
      </c>
      <c r="T40" s="201" t="s">
        <v>72</v>
      </c>
      <c r="U40" s="201" t="s">
        <v>72</v>
      </c>
      <c r="V40" s="201" t="s">
        <v>72</v>
      </c>
      <c r="W40" s="201" t="s">
        <v>72</v>
      </c>
      <c r="X40" s="201" t="s">
        <v>72</v>
      </c>
      <c r="Y40" s="101">
        <v>2.9738981799999999</v>
      </c>
      <c r="Z40" s="101">
        <v>14.41446013</v>
      </c>
      <c r="AA40" s="101">
        <v>52.068855370000001</v>
      </c>
      <c r="AB40" s="101">
        <v>68.147430130000004</v>
      </c>
      <c r="AC40" s="101">
        <v>61.125604929999994</v>
      </c>
      <c r="AD40" s="101">
        <v>52.160997339999994</v>
      </c>
      <c r="AE40" s="101">
        <v>49.43564456</v>
      </c>
      <c r="AF40" s="101">
        <v>22.54104216</v>
      </c>
      <c r="AG40" s="101">
        <v>15.74126006</v>
      </c>
      <c r="AH40" s="101">
        <v>23.4955</v>
      </c>
      <c r="AI40" s="201" t="s">
        <v>72</v>
      </c>
      <c r="AJ40" s="201">
        <v>0</v>
      </c>
      <c r="AK40" s="201">
        <v>0</v>
      </c>
      <c r="AL40" s="201">
        <v>0</v>
      </c>
      <c r="AM40" s="201">
        <v>0</v>
      </c>
      <c r="AN40" s="201">
        <v>0</v>
      </c>
      <c r="AO40" s="201">
        <v>0</v>
      </c>
      <c r="AP40" s="201">
        <v>0</v>
      </c>
      <c r="AQ40" s="201">
        <v>0</v>
      </c>
      <c r="AR40" s="201">
        <v>0</v>
      </c>
      <c r="AS40" s="201">
        <v>0</v>
      </c>
      <c r="AT40" s="201">
        <v>0</v>
      </c>
      <c r="AU40" s="201">
        <v>0</v>
      </c>
      <c r="AV40" s="201">
        <v>0</v>
      </c>
      <c r="AW40" s="201">
        <v>0</v>
      </c>
      <c r="AX40" s="201">
        <v>0</v>
      </c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</row>
    <row r="41" spans="2:71" ht="15" customHeight="1">
      <c r="B41" s="154" t="s">
        <v>171</v>
      </c>
      <c r="D41" s="201" t="s">
        <v>72</v>
      </c>
      <c r="E41" s="201" t="s">
        <v>72</v>
      </c>
      <c r="F41" s="201" t="s">
        <v>72</v>
      </c>
      <c r="G41" s="201" t="s">
        <v>72</v>
      </c>
      <c r="H41" s="201" t="s">
        <v>72</v>
      </c>
      <c r="I41" s="201" t="s">
        <v>72</v>
      </c>
      <c r="J41" s="201" t="s">
        <v>72</v>
      </c>
      <c r="K41" s="201" t="s">
        <v>72</v>
      </c>
      <c r="L41" s="201" t="s">
        <v>72</v>
      </c>
      <c r="M41" s="201" t="s">
        <v>72</v>
      </c>
      <c r="N41" s="201" t="s">
        <v>72</v>
      </c>
      <c r="O41" s="201" t="s">
        <v>72</v>
      </c>
      <c r="P41" s="201" t="s">
        <v>72</v>
      </c>
      <c r="Q41" s="201" t="s">
        <v>72</v>
      </c>
      <c r="R41" s="201" t="s">
        <v>72</v>
      </c>
      <c r="S41" s="201" t="s">
        <v>72</v>
      </c>
      <c r="T41" s="201" t="s">
        <v>72</v>
      </c>
      <c r="U41" s="201" t="s">
        <v>72</v>
      </c>
      <c r="V41" s="201" t="s">
        <v>72</v>
      </c>
      <c r="W41" s="201" t="s">
        <v>72</v>
      </c>
      <c r="X41" s="201" t="s">
        <v>72</v>
      </c>
      <c r="Y41" s="201" t="s">
        <v>72</v>
      </c>
      <c r="Z41" s="101">
        <v>5.0640120000000004E-2</v>
      </c>
      <c r="AA41" s="201">
        <v>1.15182892</v>
      </c>
      <c r="AB41" s="101">
        <v>0.41397672000000002</v>
      </c>
      <c r="AC41" s="101">
        <v>2.7522638399999999</v>
      </c>
      <c r="AD41" s="101">
        <v>3.0183520399999999</v>
      </c>
      <c r="AE41" s="101">
        <v>1.655</v>
      </c>
      <c r="AF41" s="101">
        <v>1.948</v>
      </c>
      <c r="AG41" s="201" t="s">
        <v>72</v>
      </c>
      <c r="AH41" s="201" t="s">
        <v>72</v>
      </c>
      <c r="AI41" s="201" t="s">
        <v>72</v>
      </c>
      <c r="AJ41" s="201">
        <v>0</v>
      </c>
      <c r="AK41" s="201">
        <v>0</v>
      </c>
      <c r="AL41" s="201">
        <v>0</v>
      </c>
      <c r="AM41" s="201">
        <v>0</v>
      </c>
      <c r="AN41" s="201">
        <v>0</v>
      </c>
      <c r="AO41" s="201">
        <v>0</v>
      </c>
      <c r="AP41" s="201">
        <v>0</v>
      </c>
      <c r="AQ41" s="201">
        <v>0</v>
      </c>
      <c r="AR41" s="201">
        <v>0</v>
      </c>
      <c r="AS41" s="201">
        <v>0</v>
      </c>
      <c r="AT41" s="201">
        <v>0</v>
      </c>
      <c r="AU41" s="201">
        <v>0</v>
      </c>
      <c r="AV41" s="201">
        <v>0</v>
      </c>
      <c r="AW41" s="201">
        <v>0</v>
      </c>
      <c r="AX41" s="201">
        <v>0</v>
      </c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</row>
    <row r="42" spans="2:71" ht="15" customHeight="1">
      <c r="B42" s="154" t="s">
        <v>172</v>
      </c>
      <c r="D42" s="201" t="s">
        <v>72</v>
      </c>
      <c r="E42" s="201" t="s">
        <v>72</v>
      </c>
      <c r="F42" s="201" t="s">
        <v>72</v>
      </c>
      <c r="G42" s="201" t="s">
        <v>72</v>
      </c>
      <c r="H42" s="201" t="s">
        <v>72</v>
      </c>
      <c r="I42" s="201" t="s">
        <v>72</v>
      </c>
      <c r="J42" s="201" t="s">
        <v>72</v>
      </c>
      <c r="K42" s="201" t="s">
        <v>72</v>
      </c>
      <c r="L42" s="201" t="s">
        <v>72</v>
      </c>
      <c r="M42" s="201" t="s">
        <v>72</v>
      </c>
      <c r="N42" s="201" t="s">
        <v>72</v>
      </c>
      <c r="O42" s="201" t="s">
        <v>72</v>
      </c>
      <c r="P42" s="201" t="s">
        <v>72</v>
      </c>
      <c r="Q42" s="201" t="s">
        <v>72</v>
      </c>
      <c r="R42" s="201" t="s">
        <v>72</v>
      </c>
      <c r="S42" s="201" t="s">
        <v>72</v>
      </c>
      <c r="T42" s="201" t="s">
        <v>72</v>
      </c>
      <c r="U42" s="201" t="s">
        <v>72</v>
      </c>
      <c r="V42" s="201" t="s">
        <v>72</v>
      </c>
      <c r="W42" s="201" t="s">
        <v>72</v>
      </c>
      <c r="X42" s="201" t="s">
        <v>72</v>
      </c>
      <c r="Y42" s="201" t="s">
        <v>72</v>
      </c>
      <c r="Z42" s="201" t="s">
        <v>72</v>
      </c>
      <c r="AA42" s="201" t="s">
        <v>72</v>
      </c>
      <c r="AB42" s="201" t="s">
        <v>72</v>
      </c>
      <c r="AC42" s="201" t="s">
        <v>72</v>
      </c>
      <c r="AD42" s="201" t="s">
        <v>72</v>
      </c>
      <c r="AE42" s="201" t="s">
        <v>72</v>
      </c>
      <c r="AF42" s="201" t="s">
        <v>72</v>
      </c>
      <c r="AG42" s="101">
        <v>26.19672723</v>
      </c>
      <c r="AH42" s="201">
        <v>0</v>
      </c>
      <c r="AI42" s="201">
        <v>0</v>
      </c>
      <c r="AJ42" s="201">
        <v>0</v>
      </c>
      <c r="AK42" s="201">
        <v>0</v>
      </c>
      <c r="AL42" s="201">
        <v>0</v>
      </c>
      <c r="AM42" s="201">
        <v>0</v>
      </c>
      <c r="AN42" s="201">
        <v>0</v>
      </c>
      <c r="AO42" s="201">
        <v>0</v>
      </c>
      <c r="AP42" s="201">
        <v>0</v>
      </c>
      <c r="AQ42" s="201">
        <v>0</v>
      </c>
      <c r="AR42" s="201">
        <v>0</v>
      </c>
      <c r="AS42" s="201">
        <v>0</v>
      </c>
      <c r="AT42" s="201">
        <v>0</v>
      </c>
      <c r="AU42" s="201">
        <v>0</v>
      </c>
      <c r="AV42" s="201">
        <v>0</v>
      </c>
      <c r="AW42" s="201">
        <v>0</v>
      </c>
      <c r="AX42" s="201">
        <v>0</v>
      </c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</row>
    <row r="43" spans="2:71" ht="15" customHeight="1">
      <c r="B43" s="154" t="s">
        <v>173</v>
      </c>
      <c r="D43" s="201" t="s">
        <v>72</v>
      </c>
      <c r="E43" s="201" t="s">
        <v>72</v>
      </c>
      <c r="F43" s="201" t="s">
        <v>72</v>
      </c>
      <c r="G43" s="201" t="s">
        <v>72</v>
      </c>
      <c r="H43" s="201" t="s">
        <v>72</v>
      </c>
      <c r="I43" s="201" t="s">
        <v>72</v>
      </c>
      <c r="J43" s="201" t="s">
        <v>72</v>
      </c>
      <c r="K43" s="201" t="s">
        <v>72</v>
      </c>
      <c r="L43" s="201" t="s">
        <v>72</v>
      </c>
      <c r="M43" s="201" t="s">
        <v>72</v>
      </c>
      <c r="N43" s="201" t="s">
        <v>72</v>
      </c>
      <c r="O43" s="201" t="s">
        <v>72</v>
      </c>
      <c r="P43" s="201" t="s">
        <v>72</v>
      </c>
      <c r="Q43" s="201" t="s">
        <v>72</v>
      </c>
      <c r="R43" s="201" t="s">
        <v>72</v>
      </c>
      <c r="S43" s="201" t="s">
        <v>72</v>
      </c>
      <c r="T43" s="201" t="s">
        <v>72</v>
      </c>
      <c r="U43" s="201" t="s">
        <v>72</v>
      </c>
      <c r="V43" s="201" t="s">
        <v>72</v>
      </c>
      <c r="W43" s="201" t="s">
        <v>72</v>
      </c>
      <c r="X43" s="201" t="s">
        <v>72</v>
      </c>
      <c r="Y43" s="201" t="s">
        <v>72</v>
      </c>
      <c r="Z43" s="201" t="s">
        <v>72</v>
      </c>
      <c r="AA43" s="201" t="s">
        <v>72</v>
      </c>
      <c r="AB43" s="201" t="s">
        <v>72</v>
      </c>
      <c r="AC43" s="201" t="s">
        <v>72</v>
      </c>
      <c r="AD43" s="201" t="s">
        <v>72</v>
      </c>
      <c r="AE43" s="201" t="s">
        <v>72</v>
      </c>
      <c r="AF43" s="201" t="s">
        <v>72</v>
      </c>
      <c r="AG43" s="101">
        <v>0.70312229000000004</v>
      </c>
      <c r="AH43" s="101">
        <v>56.2224</v>
      </c>
      <c r="AI43" s="101">
        <v>139.70753952000001</v>
      </c>
      <c r="AJ43" s="101">
        <v>166.67612495</v>
      </c>
      <c r="AK43" s="101">
        <v>160.45016029000001</v>
      </c>
      <c r="AL43" s="101">
        <v>370.77199999999999</v>
      </c>
      <c r="AM43" s="201">
        <v>0</v>
      </c>
      <c r="AN43" s="201">
        <v>0</v>
      </c>
      <c r="AO43" s="201">
        <v>0</v>
      </c>
      <c r="AP43" s="201">
        <v>0</v>
      </c>
      <c r="AQ43" s="201">
        <v>0</v>
      </c>
      <c r="AR43" s="201">
        <v>0</v>
      </c>
      <c r="AS43" s="201">
        <v>0</v>
      </c>
      <c r="AT43" s="201">
        <v>0</v>
      </c>
      <c r="AU43" s="201">
        <v>0</v>
      </c>
      <c r="AV43" s="201">
        <v>0</v>
      </c>
      <c r="AW43" s="201">
        <v>0</v>
      </c>
      <c r="AX43" s="201">
        <v>0</v>
      </c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</row>
    <row r="44" spans="2:71" ht="15" customHeight="1">
      <c r="B44" s="154" t="s">
        <v>194</v>
      </c>
      <c r="D44" s="201" t="s">
        <v>72</v>
      </c>
      <c r="E44" s="201" t="s">
        <v>72</v>
      </c>
      <c r="F44" s="201" t="s">
        <v>72</v>
      </c>
      <c r="G44" s="201" t="s">
        <v>72</v>
      </c>
      <c r="H44" s="201" t="s">
        <v>72</v>
      </c>
      <c r="I44" s="201" t="s">
        <v>72</v>
      </c>
      <c r="J44" s="201" t="s">
        <v>72</v>
      </c>
      <c r="K44" s="201" t="s">
        <v>72</v>
      </c>
      <c r="L44" s="201" t="s">
        <v>72</v>
      </c>
      <c r="M44" s="201" t="s">
        <v>72</v>
      </c>
      <c r="N44" s="201" t="s">
        <v>72</v>
      </c>
      <c r="O44" s="201" t="s">
        <v>72</v>
      </c>
      <c r="P44" s="201" t="s">
        <v>72</v>
      </c>
      <c r="Q44" s="201" t="s">
        <v>72</v>
      </c>
      <c r="R44" s="201" t="s">
        <v>72</v>
      </c>
      <c r="S44" s="201" t="s">
        <v>72</v>
      </c>
      <c r="T44" s="201" t="s">
        <v>72</v>
      </c>
      <c r="U44" s="201" t="s">
        <v>72</v>
      </c>
      <c r="V44" s="201" t="s">
        <v>72</v>
      </c>
      <c r="W44" s="201" t="s">
        <v>72</v>
      </c>
      <c r="X44" s="201" t="s">
        <v>72</v>
      </c>
      <c r="Y44" s="201" t="s">
        <v>72</v>
      </c>
      <c r="Z44" s="201" t="s">
        <v>72</v>
      </c>
      <c r="AA44" s="201" t="s">
        <v>72</v>
      </c>
      <c r="AB44" s="201" t="s">
        <v>72</v>
      </c>
      <c r="AC44" s="201" t="s">
        <v>72</v>
      </c>
      <c r="AD44" s="201" t="s">
        <v>72</v>
      </c>
      <c r="AE44" s="201" t="s">
        <v>72</v>
      </c>
      <c r="AF44" s="201" t="s">
        <v>72</v>
      </c>
      <c r="AG44" s="201" t="s">
        <v>72</v>
      </c>
      <c r="AH44" s="201" t="s">
        <v>72</v>
      </c>
      <c r="AI44" s="201">
        <v>0</v>
      </c>
      <c r="AJ44" s="201">
        <v>0</v>
      </c>
      <c r="AK44" s="201">
        <v>0</v>
      </c>
      <c r="AL44" s="201">
        <v>0</v>
      </c>
      <c r="AM44" s="201">
        <v>0</v>
      </c>
      <c r="AN44" s="201">
        <v>0</v>
      </c>
      <c r="AO44" s="201">
        <v>0</v>
      </c>
      <c r="AP44" s="201">
        <v>0</v>
      </c>
      <c r="AQ44" s="201">
        <v>0</v>
      </c>
      <c r="AR44" s="201">
        <v>0</v>
      </c>
      <c r="AS44" s="201">
        <v>0</v>
      </c>
      <c r="AT44" s="201">
        <v>0</v>
      </c>
      <c r="AU44" s="201">
        <v>0</v>
      </c>
      <c r="AV44" s="201">
        <v>0</v>
      </c>
      <c r="AW44" s="201">
        <v>0</v>
      </c>
      <c r="AX44" s="201">
        <v>0</v>
      </c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</row>
    <row r="45" spans="2:71" ht="15" customHeight="1">
      <c r="B45" s="212" t="s">
        <v>175</v>
      </c>
      <c r="C45" s="95"/>
      <c r="D45" s="201" t="s">
        <v>72</v>
      </c>
      <c r="E45" s="201" t="s">
        <v>72</v>
      </c>
      <c r="F45" s="201" t="s">
        <v>72</v>
      </c>
      <c r="G45" s="201" t="s">
        <v>72</v>
      </c>
      <c r="H45" s="201" t="s">
        <v>72</v>
      </c>
      <c r="I45" s="201" t="s">
        <v>72</v>
      </c>
      <c r="J45" s="201" t="s">
        <v>72</v>
      </c>
      <c r="K45" s="201" t="s">
        <v>72</v>
      </c>
      <c r="L45" s="201" t="s">
        <v>72</v>
      </c>
      <c r="M45" s="201" t="s">
        <v>72</v>
      </c>
      <c r="N45" s="201" t="s">
        <v>72</v>
      </c>
      <c r="O45" s="201" t="s">
        <v>72</v>
      </c>
      <c r="P45" s="201" t="s">
        <v>72</v>
      </c>
      <c r="Q45" s="201" t="s">
        <v>72</v>
      </c>
      <c r="R45" s="201" t="s">
        <v>72</v>
      </c>
      <c r="S45" s="201" t="s">
        <v>72</v>
      </c>
      <c r="T45" s="201" t="s">
        <v>72</v>
      </c>
      <c r="U45" s="201" t="s">
        <v>72</v>
      </c>
      <c r="V45" s="201" t="s">
        <v>72</v>
      </c>
      <c r="W45" s="201" t="s">
        <v>72</v>
      </c>
      <c r="X45" s="201" t="s">
        <v>72</v>
      </c>
      <c r="Y45" s="201" t="s">
        <v>72</v>
      </c>
      <c r="Z45" s="201" t="s">
        <v>72</v>
      </c>
      <c r="AA45" s="201" t="s">
        <v>72</v>
      </c>
      <c r="AB45" s="201" t="s">
        <v>72</v>
      </c>
      <c r="AC45" s="201" t="s">
        <v>72</v>
      </c>
      <c r="AD45" s="201" t="s">
        <v>72</v>
      </c>
      <c r="AE45" s="201" t="s">
        <v>72</v>
      </c>
      <c r="AF45" s="201" t="s">
        <v>72</v>
      </c>
      <c r="AG45" s="201" t="s">
        <v>72</v>
      </c>
      <c r="AH45" s="201" t="s">
        <v>72</v>
      </c>
      <c r="AI45" s="201">
        <v>0</v>
      </c>
      <c r="AJ45" s="201">
        <v>0</v>
      </c>
      <c r="AK45" s="201">
        <v>0</v>
      </c>
      <c r="AL45" s="201">
        <v>0</v>
      </c>
      <c r="AM45" s="201">
        <v>0</v>
      </c>
      <c r="AN45" s="201">
        <v>0</v>
      </c>
      <c r="AO45" s="201">
        <v>0</v>
      </c>
      <c r="AP45" s="201">
        <v>0</v>
      </c>
      <c r="AQ45" s="201">
        <v>0</v>
      </c>
      <c r="AR45" s="201">
        <v>0</v>
      </c>
      <c r="AS45" s="201">
        <v>0</v>
      </c>
      <c r="AT45" s="201">
        <v>0</v>
      </c>
      <c r="AU45" s="201">
        <v>0</v>
      </c>
      <c r="AV45" s="201">
        <v>0</v>
      </c>
      <c r="AW45" s="201">
        <v>0</v>
      </c>
      <c r="AX45" s="201">
        <v>0</v>
      </c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</row>
    <row r="46" spans="2:71" ht="15" customHeight="1">
      <c r="B46" s="212" t="s">
        <v>382</v>
      </c>
      <c r="C46" s="95"/>
      <c r="D46" s="201" t="s">
        <v>72</v>
      </c>
      <c r="E46" s="201" t="s">
        <v>72</v>
      </c>
      <c r="F46" s="201" t="s">
        <v>72</v>
      </c>
      <c r="G46" s="201" t="s">
        <v>72</v>
      </c>
      <c r="H46" s="201" t="s">
        <v>72</v>
      </c>
      <c r="I46" s="201" t="s">
        <v>72</v>
      </c>
      <c r="J46" s="201" t="s">
        <v>72</v>
      </c>
      <c r="K46" s="201" t="s">
        <v>72</v>
      </c>
      <c r="L46" s="201" t="s">
        <v>72</v>
      </c>
      <c r="M46" s="201" t="s">
        <v>72</v>
      </c>
      <c r="N46" s="201" t="s">
        <v>72</v>
      </c>
      <c r="O46" s="201" t="s">
        <v>72</v>
      </c>
      <c r="P46" s="201" t="s">
        <v>72</v>
      </c>
      <c r="Q46" s="201" t="s">
        <v>72</v>
      </c>
      <c r="R46" s="201" t="s">
        <v>72</v>
      </c>
      <c r="S46" s="201" t="s">
        <v>72</v>
      </c>
      <c r="T46" s="201" t="s">
        <v>72</v>
      </c>
      <c r="U46" s="201" t="s">
        <v>72</v>
      </c>
      <c r="V46" s="201" t="s">
        <v>72</v>
      </c>
      <c r="W46" s="201" t="s">
        <v>72</v>
      </c>
      <c r="X46" s="201" t="s">
        <v>72</v>
      </c>
      <c r="Y46" s="201" t="s">
        <v>72</v>
      </c>
      <c r="Z46" s="201" t="s">
        <v>72</v>
      </c>
      <c r="AA46" s="201" t="s">
        <v>72</v>
      </c>
      <c r="AB46" s="201" t="s">
        <v>72</v>
      </c>
      <c r="AC46" s="201" t="s">
        <v>72</v>
      </c>
      <c r="AD46" s="201" t="s">
        <v>72</v>
      </c>
      <c r="AE46" s="201" t="s">
        <v>72</v>
      </c>
      <c r="AF46" s="201" t="s">
        <v>72</v>
      </c>
      <c r="AG46" s="201" t="s">
        <v>72</v>
      </c>
      <c r="AH46" s="201" t="s">
        <v>72</v>
      </c>
      <c r="AI46" s="201">
        <v>0</v>
      </c>
      <c r="AJ46" s="201">
        <v>0</v>
      </c>
      <c r="AK46" s="201">
        <v>0</v>
      </c>
      <c r="AL46" s="201">
        <v>0</v>
      </c>
      <c r="AM46" s="201">
        <v>0</v>
      </c>
      <c r="AN46" s="201">
        <v>0</v>
      </c>
      <c r="AO46" s="201">
        <v>0</v>
      </c>
      <c r="AP46" s="201">
        <v>0</v>
      </c>
      <c r="AQ46" s="201">
        <v>0</v>
      </c>
      <c r="AR46" s="201">
        <v>0</v>
      </c>
      <c r="AS46" s="201">
        <v>0</v>
      </c>
      <c r="AT46" s="201">
        <v>0</v>
      </c>
      <c r="AU46" s="201">
        <v>0</v>
      </c>
      <c r="AV46" s="201">
        <v>0</v>
      </c>
      <c r="AW46" s="201">
        <v>0</v>
      </c>
      <c r="AX46" s="201">
        <v>0</v>
      </c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</row>
    <row r="47" spans="2:71" ht="8.25" customHeight="1" thickBot="1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</row>
    <row r="48" spans="2:71" ht="18" customHeight="1">
      <c r="B48" s="129" t="s">
        <v>78</v>
      </c>
      <c r="C48" s="158" t="s">
        <v>343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</row>
    <row r="49" spans="2:59" ht="18" customHeight="1">
      <c r="B49" s="129" t="s">
        <v>79</v>
      </c>
      <c r="C49" s="158" t="s">
        <v>467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201"/>
      <c r="AY49" s="112"/>
      <c r="AZ49" s="112"/>
      <c r="BA49" s="112"/>
      <c r="BB49" s="112"/>
      <c r="BC49" s="112"/>
      <c r="BD49" s="112"/>
      <c r="BE49" s="112"/>
      <c r="BF49" s="112"/>
      <c r="BG49" s="112"/>
    </row>
    <row r="50" spans="2:59" ht="18" customHeight="1">
      <c r="B50" s="129" t="s">
        <v>80</v>
      </c>
      <c r="C50" s="158" t="s">
        <v>266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201"/>
      <c r="AY50" s="112"/>
      <c r="AZ50" s="112"/>
      <c r="BA50" s="112"/>
      <c r="BB50" s="112"/>
      <c r="BC50" s="112"/>
      <c r="BD50" s="112"/>
      <c r="BE50" s="112"/>
      <c r="BF50" s="112"/>
      <c r="BG50" s="112"/>
    </row>
    <row r="51" spans="2:59" ht="18" customHeight="1">
      <c r="B51" s="129" t="s">
        <v>135</v>
      </c>
      <c r="C51" s="158" t="s">
        <v>267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201"/>
      <c r="AY51" s="112"/>
      <c r="AZ51" s="112"/>
      <c r="BA51" s="112"/>
      <c r="BB51" s="112"/>
      <c r="BC51" s="112"/>
      <c r="BD51" s="112"/>
      <c r="BE51" s="112"/>
      <c r="BF51" s="112"/>
      <c r="BG51" s="112"/>
    </row>
    <row r="52" spans="2:59" ht="18" customHeight="1">
      <c r="B52" s="129" t="s">
        <v>318</v>
      </c>
      <c r="C52" s="158" t="s">
        <v>344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</row>
    <row r="53" spans="2:59" ht="18" customHeight="1">
      <c r="B53" s="129" t="s">
        <v>383</v>
      </c>
      <c r="C53" s="158" t="s">
        <v>386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2:59" ht="18" customHeight="1">
      <c r="B54" s="129" t="s">
        <v>445</v>
      </c>
      <c r="C54" s="158" t="s">
        <v>462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</row>
    <row r="55" spans="2:59" ht="18" customHeight="1">
      <c r="B55" s="158" t="s">
        <v>185</v>
      </c>
      <c r="C55" s="158" t="s">
        <v>450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2:59" ht="18" customHeight="1"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2:59" ht="18" customHeight="1"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2:59"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2:59"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2:59"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2:59"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2:59"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2:59"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</row>
    <row r="64" spans="2:59"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</row>
    <row r="65" spans="30:59"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</row>
    <row r="66" spans="30:59"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</row>
    <row r="67" spans="30:59">
      <c r="AD67" s="114"/>
      <c r="AE67" s="114"/>
      <c r="AF67" s="114"/>
      <c r="AG67" s="114"/>
      <c r="AH67" s="114"/>
      <c r="AI67" s="114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</row>
    <row r="68" spans="30:59">
      <c r="AD68" s="114"/>
      <c r="AE68" s="114"/>
      <c r="AF68" s="114"/>
      <c r="AG68" s="114"/>
      <c r="AH68" s="114"/>
      <c r="AI68" s="114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</row>
    <row r="69" spans="30:59">
      <c r="AD69" s="114"/>
      <c r="AE69" s="114"/>
      <c r="AF69" s="114"/>
      <c r="AG69" s="114"/>
      <c r="AH69" s="114"/>
      <c r="AI69" s="114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</row>
    <row r="70" spans="30:59">
      <c r="AD70" s="114"/>
      <c r="AE70" s="114"/>
      <c r="AF70" s="114"/>
      <c r="AG70" s="114"/>
      <c r="AH70" s="114"/>
      <c r="AI70" s="114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</row>
    <row r="71" spans="30:59">
      <c r="AD71" s="114"/>
      <c r="AE71" s="114"/>
      <c r="AF71" s="114"/>
      <c r="AG71" s="114"/>
      <c r="AH71" s="114"/>
      <c r="AI71" s="114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</row>
    <row r="72" spans="30:59">
      <c r="AD72" s="114"/>
      <c r="AE72" s="114"/>
      <c r="AF72" s="114"/>
      <c r="AG72" s="114"/>
      <c r="AH72" s="114"/>
      <c r="AI72" s="114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</row>
    <row r="73" spans="30:59">
      <c r="AD73" s="114"/>
      <c r="AE73" s="114"/>
      <c r="AF73" s="114"/>
      <c r="AG73" s="114"/>
      <c r="AH73" s="114"/>
      <c r="AI73" s="114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</row>
    <row r="74" spans="30:59">
      <c r="AD74" s="114"/>
      <c r="AE74" s="114"/>
      <c r="AF74" s="114"/>
      <c r="AG74" s="114"/>
      <c r="AH74" s="114"/>
      <c r="AI74" s="114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</row>
    <row r="75" spans="30:59">
      <c r="AD75" s="114"/>
      <c r="AE75" s="114"/>
      <c r="AF75" s="114"/>
      <c r="AG75" s="114"/>
      <c r="AH75" s="114"/>
      <c r="AI75" s="114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</row>
    <row r="76" spans="30:59">
      <c r="AD76" s="114"/>
      <c r="AE76" s="114"/>
      <c r="AF76" s="114"/>
      <c r="AG76" s="114"/>
      <c r="AH76" s="114"/>
      <c r="AI76" s="114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</row>
    <row r="77" spans="30:59">
      <c r="AD77" s="114"/>
      <c r="AE77" s="114"/>
      <c r="AF77" s="114"/>
      <c r="AG77" s="114"/>
      <c r="AH77" s="114"/>
      <c r="AI77" s="114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</row>
    <row r="78" spans="30:59">
      <c r="AD78" s="114"/>
      <c r="AE78" s="114"/>
      <c r="AF78" s="114"/>
      <c r="AG78" s="114"/>
      <c r="AH78" s="114"/>
      <c r="AI78" s="114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</row>
    <row r="79" spans="30:59">
      <c r="AD79" s="114"/>
      <c r="AE79" s="114"/>
      <c r="AF79" s="114"/>
      <c r="AG79" s="114"/>
      <c r="AH79" s="114"/>
      <c r="AI79" s="114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</row>
    <row r="80" spans="30:59">
      <c r="AD80" s="114"/>
      <c r="AE80" s="114"/>
      <c r="AF80" s="114"/>
      <c r="AG80" s="114"/>
      <c r="AH80" s="114"/>
      <c r="AI80" s="114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</row>
    <row r="81" spans="30:47">
      <c r="AD81" s="114"/>
      <c r="AE81" s="114"/>
      <c r="AF81" s="114"/>
      <c r="AG81" s="114"/>
      <c r="AH81" s="114"/>
      <c r="AI81" s="114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</row>
    <row r="82" spans="30:47">
      <c r="AD82" s="114"/>
      <c r="AE82" s="114"/>
      <c r="AF82" s="114"/>
      <c r="AG82" s="114"/>
      <c r="AH82" s="114"/>
      <c r="AI82" s="114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</row>
    <row r="83" spans="30:47">
      <c r="AD83" s="114"/>
      <c r="AE83" s="114"/>
      <c r="AF83" s="114"/>
      <c r="AG83" s="114"/>
      <c r="AH83" s="114"/>
      <c r="AI83" s="114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</row>
    <row r="84" spans="30:47">
      <c r="AD84" s="114"/>
      <c r="AE84" s="114"/>
      <c r="AF84" s="114"/>
      <c r="AG84" s="114"/>
      <c r="AH84" s="114"/>
      <c r="AI84" s="114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</row>
    <row r="85" spans="30:47">
      <c r="AD85" s="114"/>
      <c r="AE85" s="114"/>
      <c r="AF85" s="114"/>
      <c r="AG85" s="114"/>
      <c r="AH85" s="114"/>
      <c r="AI85" s="114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</row>
    <row r="86" spans="30:47">
      <c r="AD86" s="114"/>
      <c r="AE86" s="114"/>
      <c r="AF86" s="114"/>
      <c r="AG86" s="114"/>
      <c r="AH86" s="114"/>
      <c r="AI86" s="114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</row>
    <row r="87" spans="30:47">
      <c r="AD87" s="114"/>
      <c r="AE87" s="114"/>
      <c r="AF87" s="114"/>
      <c r="AG87" s="114"/>
      <c r="AH87" s="114"/>
      <c r="AI87" s="114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</row>
    <row r="88" spans="30:47">
      <c r="AD88" s="114"/>
      <c r="AE88" s="114"/>
      <c r="AF88" s="114"/>
      <c r="AG88" s="114"/>
      <c r="AH88" s="114"/>
      <c r="AI88" s="114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</row>
    <row r="89" spans="30:47">
      <c r="AD89" s="114"/>
      <c r="AE89" s="114"/>
      <c r="AF89" s="114"/>
      <c r="AG89" s="114"/>
      <c r="AH89" s="114"/>
      <c r="AI89" s="114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</row>
    <row r="90" spans="30:47"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</row>
    <row r="91" spans="30:47"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</row>
    <row r="92" spans="30:47"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</row>
    <row r="93" spans="30:47"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</row>
    <row r="94" spans="30:47"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</row>
    <row r="95" spans="30:47">
      <c r="AJ95" s="111"/>
    </row>
    <row r="96" spans="30:47">
      <c r="AJ96" s="111"/>
    </row>
  </sheetData>
  <mergeCells count="1">
    <mergeCell ref="B3:C3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2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Q100"/>
  <sheetViews>
    <sheetView zoomScale="80" zoomScaleNormal="80" zoomScaleSheetLayoutView="100" workbookViewId="0"/>
  </sheetViews>
  <sheetFormatPr baseColWidth="10" defaultRowHeight="12.75"/>
  <cols>
    <col min="1" max="1" width="3.6640625" style="91" customWidth="1"/>
    <col min="2" max="2" width="15" style="91" customWidth="1"/>
    <col min="3" max="3" width="55.5546875" style="91" customWidth="1"/>
    <col min="4" max="29" width="10.33203125" style="91" customWidth="1"/>
    <col min="30" max="41" width="10.44140625" style="91" bestFit="1" customWidth="1"/>
    <col min="42" max="42" width="10.77734375" style="91" customWidth="1"/>
    <col min="43" max="16384" width="11.5546875" style="91"/>
  </cols>
  <sheetData>
    <row r="1" spans="2:69" ht="18" customHeight="1">
      <c r="B1" s="88" t="s">
        <v>378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2:69" ht="18" customHeight="1">
      <c r="B2" s="136" t="s">
        <v>144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2:69" ht="18" customHeight="1">
      <c r="B3" s="286" t="s">
        <v>350</v>
      </c>
      <c r="C3" s="286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</row>
    <row r="4" spans="2:69" ht="18" customHeight="1" thickBot="1">
      <c r="B4" s="182"/>
      <c r="C4" s="182"/>
    </row>
    <row r="5" spans="2:69" s="95" customFormat="1" ht="30" customHeight="1" thickBot="1">
      <c r="B5" s="132" t="s">
        <v>326</v>
      </c>
      <c r="C5" s="94"/>
      <c r="D5" s="232">
        <v>1974</v>
      </c>
      <c r="E5" s="232">
        <v>1975</v>
      </c>
      <c r="F5" s="232">
        <v>1976</v>
      </c>
      <c r="G5" s="232">
        <v>1977</v>
      </c>
      <c r="H5" s="232">
        <v>1978</v>
      </c>
      <c r="I5" s="232">
        <v>1979</v>
      </c>
      <c r="J5" s="232">
        <v>1980</v>
      </c>
      <c r="K5" s="232">
        <v>1981</v>
      </c>
      <c r="L5" s="232">
        <v>1982</v>
      </c>
      <c r="M5" s="232">
        <v>1983</v>
      </c>
      <c r="N5" s="232">
        <v>1984</v>
      </c>
      <c r="O5" s="232">
        <v>1985</v>
      </c>
      <c r="P5" s="232">
        <v>1986</v>
      </c>
      <c r="Q5" s="232">
        <v>1987</v>
      </c>
      <c r="R5" s="232">
        <v>1988</v>
      </c>
      <c r="S5" s="232">
        <v>1989</v>
      </c>
      <c r="T5" s="232">
        <v>1990</v>
      </c>
      <c r="U5" s="232">
        <v>1991</v>
      </c>
      <c r="V5" s="232">
        <v>1992</v>
      </c>
      <c r="W5" s="232">
        <v>1993</v>
      </c>
      <c r="X5" s="232">
        <v>1994</v>
      </c>
      <c r="Y5" s="232">
        <v>1995</v>
      </c>
      <c r="Z5" s="232">
        <v>1996</v>
      </c>
      <c r="AA5" s="232">
        <v>1997</v>
      </c>
      <c r="AB5" s="232">
        <v>1998</v>
      </c>
      <c r="AC5" s="232">
        <v>1999</v>
      </c>
      <c r="AD5" s="232">
        <v>2000</v>
      </c>
      <c r="AE5" s="232">
        <v>2001</v>
      </c>
      <c r="AF5" s="232">
        <v>2002</v>
      </c>
      <c r="AG5" s="232">
        <v>2003</v>
      </c>
      <c r="AH5" s="232">
        <v>2004</v>
      </c>
      <c r="AI5" s="232">
        <v>2005</v>
      </c>
      <c r="AJ5" s="232">
        <v>2006</v>
      </c>
      <c r="AK5" s="232">
        <v>2007</v>
      </c>
      <c r="AL5" s="232">
        <v>2008</v>
      </c>
      <c r="AM5" s="232">
        <v>2009</v>
      </c>
      <c r="AN5" s="232">
        <v>2010</v>
      </c>
      <c r="AO5" s="232">
        <v>2011</v>
      </c>
      <c r="AP5" s="232">
        <v>2012</v>
      </c>
      <c r="AQ5" s="232">
        <v>2013</v>
      </c>
      <c r="AR5" s="232">
        <v>2014</v>
      </c>
      <c r="AS5" s="232">
        <v>2015</v>
      </c>
      <c r="AT5" s="232">
        <v>2016</v>
      </c>
      <c r="AU5" s="232">
        <v>2017</v>
      </c>
      <c r="AV5" s="232">
        <v>2018</v>
      </c>
      <c r="AW5" s="232">
        <v>2019</v>
      </c>
      <c r="AX5" s="232">
        <v>2020</v>
      </c>
    </row>
    <row r="6" spans="2:69" s="95" customFormat="1" ht="1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2:69" s="117" customFormat="1" ht="15" customHeight="1">
      <c r="B7" s="287" t="s">
        <v>379</v>
      </c>
      <c r="C7" s="287"/>
      <c r="D7" s="97">
        <v>118.14485714285713</v>
      </c>
      <c r="E7" s="97">
        <v>116.98671428571427</v>
      </c>
      <c r="F7" s="97">
        <v>143.68771428571429</v>
      </c>
      <c r="G7" s="97">
        <v>158.6438571428572</v>
      </c>
      <c r="H7" s="97">
        <v>145.58571428571429</v>
      </c>
      <c r="I7" s="97">
        <v>109.44</v>
      </c>
      <c r="J7" s="97">
        <v>11.28</v>
      </c>
      <c r="K7" s="97">
        <v>15.02</v>
      </c>
      <c r="L7" s="97">
        <v>12.15</v>
      </c>
      <c r="M7" s="97">
        <v>9.59</v>
      </c>
      <c r="N7" s="97">
        <v>11.03</v>
      </c>
      <c r="O7" s="97">
        <v>8.1392857142857142</v>
      </c>
      <c r="P7" s="97">
        <v>9.8957142857142859</v>
      </c>
      <c r="Q7" s="97">
        <v>0.68571428571428572</v>
      </c>
      <c r="R7" s="97">
        <v>0</v>
      </c>
      <c r="S7" s="97">
        <v>17.671220865006553</v>
      </c>
      <c r="T7" s="97">
        <v>41.028033700000002</v>
      </c>
      <c r="U7" s="97">
        <v>75.8</v>
      </c>
      <c r="V7" s="97">
        <v>117</v>
      </c>
      <c r="W7" s="97">
        <v>158.4</v>
      </c>
      <c r="X7" s="97">
        <v>244.3</v>
      </c>
      <c r="Y7" s="97">
        <v>2790.6762377499995</v>
      </c>
      <c r="Z7" s="97">
        <v>4441.5777441100008</v>
      </c>
      <c r="AA7" s="97">
        <v>7169.4866189699997</v>
      </c>
      <c r="AB7" s="97">
        <v>9736.1887360200017</v>
      </c>
      <c r="AC7" s="97">
        <v>11957.12279109</v>
      </c>
      <c r="AD7" s="97">
        <v>12997.409472539999</v>
      </c>
      <c r="AE7" s="97">
        <v>14701.45007062</v>
      </c>
      <c r="AF7" s="97">
        <v>17026.943274550002</v>
      </c>
      <c r="AG7" s="97">
        <v>18626.11772722</v>
      </c>
      <c r="AH7" s="97">
        <v>21474.624300000003</v>
      </c>
      <c r="AI7" s="97">
        <v>23992.113150590001</v>
      </c>
      <c r="AJ7" s="97">
        <v>25438.79370717</v>
      </c>
      <c r="AK7" s="97">
        <v>30108.528692899996</v>
      </c>
      <c r="AL7" s="97">
        <v>33411.424999999996</v>
      </c>
      <c r="AM7" s="97">
        <v>41021.097999999998</v>
      </c>
      <c r="AN7" s="97">
        <v>51671.498760096896</v>
      </c>
      <c r="AO7" s="185">
        <v>57279.678000000007</v>
      </c>
      <c r="AP7" s="185">
        <v>64308.434999999998</v>
      </c>
      <c r="AQ7" s="185">
        <v>72738.701000000001</v>
      </c>
      <c r="AR7" s="185">
        <v>88743.441999999995</v>
      </c>
      <c r="AS7" s="185">
        <v>98905.627000000008</v>
      </c>
      <c r="AT7" s="185">
        <v>110271.424</v>
      </c>
      <c r="AU7" s="185">
        <f>+AU9+AU39</f>
        <v>121544.223</v>
      </c>
      <c r="AV7" s="185">
        <v>95531.91</v>
      </c>
      <c r="AW7" s="185">
        <v>92442.881992632407</v>
      </c>
      <c r="AX7" s="185">
        <v>108270.37809448999</v>
      </c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</row>
    <row r="8" spans="2:69" s="117" customFormat="1" ht="15" customHeight="1">
      <c r="B8" s="107"/>
      <c r="C8" s="10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</row>
    <row r="9" spans="2:69" s="117" customFormat="1" ht="15" customHeight="1">
      <c r="B9" s="287" t="s">
        <v>380</v>
      </c>
      <c r="C9" s="287"/>
      <c r="D9" s="97">
        <v>118.14485714285713</v>
      </c>
      <c r="E9" s="97">
        <v>116.98671428571427</v>
      </c>
      <c r="F9" s="97">
        <v>143.68771428571429</v>
      </c>
      <c r="G9" s="97">
        <v>158.6438571428572</v>
      </c>
      <c r="H9" s="97">
        <v>145.58571428571429</v>
      </c>
      <c r="I9" s="97">
        <v>109.44</v>
      </c>
      <c r="J9" s="97">
        <v>11.28</v>
      </c>
      <c r="K9" s="97">
        <v>15.02</v>
      </c>
      <c r="L9" s="97">
        <v>12.15</v>
      </c>
      <c r="M9" s="97">
        <v>9.59</v>
      </c>
      <c r="N9" s="97">
        <v>11.03</v>
      </c>
      <c r="O9" s="97">
        <v>8.1392857142857142</v>
      </c>
      <c r="P9" s="97">
        <v>9.8957142857142859</v>
      </c>
      <c r="Q9" s="97">
        <v>0.68571428571428572</v>
      </c>
      <c r="R9" s="97">
        <v>0</v>
      </c>
      <c r="S9" s="97">
        <v>17.671220865006553</v>
      </c>
      <c r="T9" s="97">
        <v>41.028033700000002</v>
      </c>
      <c r="U9" s="97">
        <v>75.8</v>
      </c>
      <c r="V9" s="97">
        <v>117</v>
      </c>
      <c r="W9" s="97">
        <v>158.4</v>
      </c>
      <c r="X9" s="97">
        <v>244.3</v>
      </c>
      <c r="Y9" s="97">
        <v>2778.3866693699993</v>
      </c>
      <c r="Z9" s="97">
        <v>4377.6039119100005</v>
      </c>
      <c r="AA9" s="97">
        <v>7013.0877192799999</v>
      </c>
      <c r="AB9" s="97">
        <v>9494.7123110000011</v>
      </c>
      <c r="AC9" s="97">
        <v>11594.539203140001</v>
      </c>
      <c r="AD9" s="97">
        <v>12631.558012579999</v>
      </c>
      <c r="AE9" s="97">
        <v>14262.321590609999</v>
      </c>
      <c r="AF9" s="97">
        <v>16575.29431895</v>
      </c>
      <c r="AG9" s="97">
        <v>18420.200086450001</v>
      </c>
      <c r="AH9" s="97">
        <v>21051.730100000004</v>
      </c>
      <c r="AI9" s="97">
        <v>23667.673895530002</v>
      </c>
      <c r="AJ9" s="97">
        <v>25023.246047289998</v>
      </c>
      <c r="AK9" s="97">
        <v>29629.330366469996</v>
      </c>
      <c r="AL9" s="97">
        <v>33028.818999999996</v>
      </c>
      <c r="AM9" s="97">
        <v>41018.998999999996</v>
      </c>
      <c r="AN9" s="97">
        <v>51671.498760096896</v>
      </c>
      <c r="AO9" s="185">
        <v>57279.678000000007</v>
      </c>
      <c r="AP9" s="185">
        <v>64308.434999999998</v>
      </c>
      <c r="AQ9" s="185">
        <v>72738.701000000001</v>
      </c>
      <c r="AR9" s="185">
        <v>88743.441999999995</v>
      </c>
      <c r="AS9" s="185">
        <v>98905.627000000008</v>
      </c>
      <c r="AT9" s="185">
        <v>110271.424</v>
      </c>
      <c r="AU9" s="185">
        <f>+AU22+AU23+AU24+AU25+AU26+AU31+AU32</f>
        <v>121544.223</v>
      </c>
      <c r="AV9" s="185">
        <v>95531.91</v>
      </c>
      <c r="AW9" s="185">
        <v>92442.881992632407</v>
      </c>
      <c r="AX9" s="185">
        <v>108270.37809448999</v>
      </c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</row>
    <row r="10" spans="2:69" ht="15" customHeight="1">
      <c r="B10" s="154" t="s">
        <v>147</v>
      </c>
      <c r="D10" s="101">
        <v>2.9142857142857141</v>
      </c>
      <c r="E10" s="101">
        <v>3.5571428571428569</v>
      </c>
      <c r="F10" s="101">
        <v>7.7285714285714286</v>
      </c>
      <c r="G10" s="101">
        <v>10.957142857142857</v>
      </c>
      <c r="H10" s="101">
        <v>9.2571428571428562</v>
      </c>
      <c r="I10" s="101">
        <v>7.83</v>
      </c>
      <c r="J10" s="101">
        <v>6.87</v>
      </c>
      <c r="K10" s="101">
        <v>10.33</v>
      </c>
      <c r="L10" s="101">
        <v>8.15</v>
      </c>
      <c r="M10" s="101">
        <v>7.59</v>
      </c>
      <c r="N10" s="101">
        <v>8.86</v>
      </c>
      <c r="O10" s="101">
        <v>5.8071428571428569</v>
      </c>
      <c r="P10" s="101">
        <v>6.581428571428571</v>
      </c>
      <c r="Q10" s="101">
        <v>0</v>
      </c>
      <c r="R10" s="101">
        <v>0</v>
      </c>
      <c r="S10" s="101">
        <v>16.862028204456095</v>
      </c>
      <c r="T10" s="101">
        <v>18.3874678</v>
      </c>
      <c r="U10" s="101">
        <v>27</v>
      </c>
      <c r="V10" s="101">
        <v>24.2</v>
      </c>
      <c r="W10" s="101">
        <v>25.5</v>
      </c>
      <c r="X10" s="101">
        <v>31.2</v>
      </c>
      <c r="Y10" s="101">
        <v>404.77313325</v>
      </c>
      <c r="Z10" s="101">
        <v>481.09194894000001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</row>
    <row r="11" spans="2:69" ht="15" customHeight="1">
      <c r="B11" s="154" t="s">
        <v>148</v>
      </c>
      <c r="D11" s="101">
        <v>1E-3</v>
      </c>
      <c r="E11" s="101">
        <v>1E-3</v>
      </c>
      <c r="F11" s="101">
        <v>1E-3</v>
      </c>
      <c r="G11" s="101">
        <v>0.35714285714285715</v>
      </c>
      <c r="H11" s="101">
        <v>4.8</v>
      </c>
      <c r="I11" s="101">
        <v>4.67</v>
      </c>
      <c r="J11" s="101">
        <v>3.98</v>
      </c>
      <c r="K11" s="101">
        <v>3.02</v>
      </c>
      <c r="L11" s="101">
        <v>2.98</v>
      </c>
      <c r="M11" s="101">
        <v>1.41</v>
      </c>
      <c r="N11" s="101">
        <v>1.57</v>
      </c>
      <c r="O11" s="101">
        <v>1.6107142857142858</v>
      </c>
      <c r="P11" s="101">
        <v>2.677142857142857</v>
      </c>
      <c r="Q11" s="101">
        <v>0</v>
      </c>
      <c r="R11" s="101">
        <v>0</v>
      </c>
      <c r="S11" s="101">
        <v>0</v>
      </c>
      <c r="T11" s="101">
        <v>19.160370266666664</v>
      </c>
      <c r="U11" s="101">
        <v>38.5</v>
      </c>
      <c r="V11" s="101">
        <v>38.200000000000003</v>
      </c>
      <c r="W11" s="101">
        <v>39.5</v>
      </c>
      <c r="X11" s="101">
        <v>59.3</v>
      </c>
      <c r="Y11" s="101">
        <v>522.3141703</v>
      </c>
      <c r="Z11" s="101">
        <v>661.87790950999999</v>
      </c>
      <c r="AA11" s="101">
        <v>931.13636530999997</v>
      </c>
      <c r="AB11" s="101">
        <v>1180.84097961</v>
      </c>
      <c r="AC11" s="101">
        <v>1275.1733140399999</v>
      </c>
      <c r="AD11" s="101">
        <v>1019.03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</row>
    <row r="12" spans="2:69" ht="15" customHeight="1">
      <c r="B12" s="154" t="s">
        <v>149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0.61601703333333335</v>
      </c>
      <c r="U12" s="101">
        <v>0.9</v>
      </c>
      <c r="V12" s="101">
        <v>1</v>
      </c>
      <c r="W12" s="101">
        <v>1.8</v>
      </c>
      <c r="X12" s="101">
        <v>3.1</v>
      </c>
      <c r="Y12" s="101">
        <v>54.745290320000002</v>
      </c>
      <c r="Z12" s="101">
        <v>63.718392219999998</v>
      </c>
      <c r="AA12" s="101">
        <v>75.553095150000004</v>
      </c>
      <c r="AB12" s="101">
        <v>90.398753940000006</v>
      </c>
      <c r="AC12" s="101">
        <v>64.379599099999993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</row>
    <row r="13" spans="2:69" ht="15" customHeight="1">
      <c r="B13" s="154" t="s">
        <v>150</v>
      </c>
      <c r="D13" s="101">
        <v>72.2</v>
      </c>
      <c r="E13" s="101">
        <v>71.214285714285708</v>
      </c>
      <c r="F13" s="101">
        <v>92.94285714285715</v>
      </c>
      <c r="G13" s="101">
        <v>100.45714285714287</v>
      </c>
      <c r="H13" s="101">
        <v>79.757142857142853</v>
      </c>
      <c r="I13" s="101">
        <v>70.63</v>
      </c>
      <c r="J13" s="101">
        <v>0.43</v>
      </c>
      <c r="K13" s="101">
        <v>0.38</v>
      </c>
      <c r="L13" s="101">
        <v>0.46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</row>
    <row r="14" spans="2:69" ht="15" customHeight="1">
      <c r="B14" s="154" t="s">
        <v>151</v>
      </c>
      <c r="D14" s="101">
        <v>3.4142857142857141</v>
      </c>
      <c r="E14" s="101">
        <v>3.8142857142857141</v>
      </c>
      <c r="F14" s="101">
        <v>6.3857142857142861</v>
      </c>
      <c r="G14" s="101">
        <v>7.7714285714285714</v>
      </c>
      <c r="H14" s="101">
        <v>7.4428571428571431</v>
      </c>
      <c r="I14" s="101">
        <v>8.93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</row>
    <row r="15" spans="2:69" ht="15" customHeight="1">
      <c r="B15" s="154" t="s">
        <v>152</v>
      </c>
      <c r="C15" s="202"/>
      <c r="D15" s="100">
        <v>1E-3</v>
      </c>
      <c r="E15" s="100">
        <v>4.2857142857142858E-2</v>
      </c>
      <c r="F15" s="100">
        <v>1E-3</v>
      </c>
      <c r="G15" s="100">
        <v>1E-3</v>
      </c>
      <c r="H15" s="100">
        <v>0.14285714285714285</v>
      </c>
      <c r="I15" s="100">
        <v>0.17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1">
        <v>0</v>
      </c>
      <c r="S15" s="100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</row>
    <row r="16" spans="2:69" ht="15" customHeight="1">
      <c r="B16" s="154" t="s">
        <v>181</v>
      </c>
      <c r="C16" s="202"/>
      <c r="D16" s="100">
        <v>19.87142857142857</v>
      </c>
      <c r="E16" s="100">
        <v>18.914285714285715</v>
      </c>
      <c r="F16" s="100">
        <v>17.442857142857143</v>
      </c>
      <c r="G16" s="100">
        <v>20.87142857142857</v>
      </c>
      <c r="H16" s="100">
        <v>20.328571428571429</v>
      </c>
      <c r="I16" s="100">
        <v>2.08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1">
        <v>0</v>
      </c>
      <c r="S16" s="100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</row>
    <row r="17" spans="2:69" ht="15" customHeight="1">
      <c r="B17" s="154" t="s">
        <v>154</v>
      </c>
      <c r="D17" s="101">
        <v>9.4428571428571413</v>
      </c>
      <c r="E17" s="101">
        <v>9.7285714285714278</v>
      </c>
      <c r="F17" s="101">
        <v>11.257142857142856</v>
      </c>
      <c r="G17" s="101">
        <v>11.342857142857143</v>
      </c>
      <c r="H17" s="101">
        <v>12.857142857142858</v>
      </c>
      <c r="I17" s="101">
        <v>2.4300000000000002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1">
        <v>0</v>
      </c>
      <c r="S17" s="100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</row>
    <row r="18" spans="2:69" ht="15" customHeight="1">
      <c r="B18" s="154" t="s">
        <v>155</v>
      </c>
      <c r="D18" s="101">
        <v>10.3</v>
      </c>
      <c r="E18" s="101">
        <v>9.7142857142857135</v>
      </c>
      <c r="F18" s="101">
        <v>7.9285714285714288</v>
      </c>
      <c r="G18" s="101">
        <v>6.8857142857142861</v>
      </c>
      <c r="H18" s="101">
        <v>6.8571428571428568</v>
      </c>
      <c r="I18" s="101">
        <v>1.66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1">
        <v>0</v>
      </c>
      <c r="S18" s="100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</row>
    <row r="19" spans="2:69" ht="15" customHeight="1">
      <c r="B19" s="154" t="s">
        <v>182</v>
      </c>
      <c r="D19" s="101">
        <v>0</v>
      </c>
      <c r="E19" s="101">
        <v>0</v>
      </c>
      <c r="F19" s="101">
        <v>0</v>
      </c>
      <c r="G19" s="101">
        <v>0</v>
      </c>
      <c r="H19" s="101">
        <v>4.1428571428571432</v>
      </c>
      <c r="I19" s="101">
        <v>11.04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1">
        <v>0</v>
      </c>
      <c r="S19" s="100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</row>
    <row r="20" spans="2:69" ht="15" customHeight="1">
      <c r="B20" s="154" t="s">
        <v>157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1.29</v>
      </c>
      <c r="L20" s="101">
        <v>0.56000000000000005</v>
      </c>
      <c r="M20" s="101">
        <v>0.59</v>
      </c>
      <c r="N20" s="101">
        <v>0.6</v>
      </c>
      <c r="O20" s="101">
        <v>0.72142857142857142</v>
      </c>
      <c r="P20" s="101">
        <v>0.63714285714285712</v>
      </c>
      <c r="Q20" s="101">
        <v>0.68571428571428572</v>
      </c>
      <c r="R20" s="101">
        <v>0</v>
      </c>
      <c r="S20" s="101">
        <v>0.80919266055045869</v>
      </c>
      <c r="T20" s="101">
        <v>2.8641786000000002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</row>
    <row r="21" spans="2:69" ht="15" customHeight="1">
      <c r="B21" s="154" t="s">
        <v>158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4.0999999999999996</v>
      </c>
      <c r="V21" s="101">
        <v>8</v>
      </c>
      <c r="W21" s="101">
        <v>11.5</v>
      </c>
      <c r="X21" s="101">
        <v>25.2</v>
      </c>
      <c r="Y21" s="101">
        <v>315.13270211000003</v>
      </c>
      <c r="Z21" s="101">
        <v>483.00861286999998</v>
      </c>
      <c r="AA21" s="101">
        <v>896.02585610999995</v>
      </c>
      <c r="AB21" s="101">
        <v>1029.76929139</v>
      </c>
      <c r="AC21" s="101">
        <v>1056.3982848200001</v>
      </c>
      <c r="AD21" s="101">
        <v>943.95756984000002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</row>
    <row r="22" spans="2:69" ht="15" customHeight="1">
      <c r="B22" s="154" t="s">
        <v>159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1.8</v>
      </c>
      <c r="V22" s="101">
        <v>11.8</v>
      </c>
      <c r="W22" s="101">
        <v>16.8</v>
      </c>
      <c r="X22" s="101">
        <v>20.100000000000001</v>
      </c>
      <c r="Y22" s="101">
        <v>226.75504841</v>
      </c>
      <c r="Z22" s="101">
        <v>323.90738334000002</v>
      </c>
      <c r="AA22" s="101">
        <v>718.86572355999999</v>
      </c>
      <c r="AB22" s="101">
        <v>985.56557535000002</v>
      </c>
      <c r="AC22" s="101">
        <v>1103.40949099</v>
      </c>
      <c r="AD22" s="101">
        <v>2223.90480781</v>
      </c>
      <c r="AE22" s="101">
        <v>3888.66536576</v>
      </c>
      <c r="AF22" s="101">
        <v>4607.7803294900004</v>
      </c>
      <c r="AG22" s="101">
        <v>5357.7289041100003</v>
      </c>
      <c r="AH22" s="101">
        <v>5982.5869000000002</v>
      </c>
      <c r="AI22" s="101">
        <v>7013.6510149699998</v>
      </c>
      <c r="AJ22" s="101">
        <v>7097.0161266499999</v>
      </c>
      <c r="AK22" s="101">
        <v>8623.2115689099992</v>
      </c>
      <c r="AL22" s="101">
        <v>9242.64</v>
      </c>
      <c r="AM22" s="101">
        <v>12107.782999999999</v>
      </c>
      <c r="AN22" s="101">
        <v>17664.7651612841</v>
      </c>
      <c r="AO22" s="112">
        <v>18904.098000000002</v>
      </c>
      <c r="AP22" s="112">
        <v>19580.580000000002</v>
      </c>
      <c r="AQ22" s="112">
        <v>22643.817999999999</v>
      </c>
      <c r="AR22" s="112">
        <v>31517.9549822111</v>
      </c>
      <c r="AS22" s="112">
        <v>29783.858</v>
      </c>
      <c r="AT22" s="112">
        <v>34694.493000000002</v>
      </c>
      <c r="AU22" s="112">
        <v>34528.58</v>
      </c>
      <c r="AV22" s="112">
        <v>25850.739000000001</v>
      </c>
      <c r="AW22" s="112">
        <v>25283.591950086702</v>
      </c>
      <c r="AX22" s="112">
        <v>29732.215061700001</v>
      </c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</row>
    <row r="23" spans="2:69" ht="15" customHeight="1">
      <c r="B23" s="154" t="s">
        <v>183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1.4</v>
      </c>
      <c r="V23" s="101">
        <v>10</v>
      </c>
      <c r="W23" s="101">
        <v>16.899999999999999</v>
      </c>
      <c r="X23" s="101">
        <v>26</v>
      </c>
      <c r="Y23" s="101">
        <v>257.06592613999999</v>
      </c>
      <c r="Z23" s="101">
        <v>459.98784938</v>
      </c>
      <c r="AA23" s="101">
        <v>712.12938922000001</v>
      </c>
      <c r="AB23" s="101">
        <v>919.88919403</v>
      </c>
      <c r="AC23" s="101">
        <v>1445.53631698</v>
      </c>
      <c r="AD23" s="101">
        <v>2010.0927942599999</v>
      </c>
      <c r="AE23" s="101">
        <v>2879.9389192499998</v>
      </c>
      <c r="AF23" s="101">
        <v>3457.6331731199998</v>
      </c>
      <c r="AG23" s="101">
        <v>3981.5370051599998</v>
      </c>
      <c r="AH23" s="101">
        <v>5036.5030999999999</v>
      </c>
      <c r="AI23" s="101">
        <v>5459.7591700900002</v>
      </c>
      <c r="AJ23" s="101">
        <v>5805.10207868</v>
      </c>
      <c r="AK23" s="101">
        <v>6843.9251233799996</v>
      </c>
      <c r="AL23" s="101">
        <v>7289.8029999999999</v>
      </c>
      <c r="AM23" s="101">
        <v>10003.691999999999</v>
      </c>
      <c r="AN23" s="101">
        <v>13731.5149152011</v>
      </c>
      <c r="AO23" s="112">
        <v>14567.999</v>
      </c>
      <c r="AP23" s="112">
        <v>17265.681</v>
      </c>
      <c r="AQ23" s="112">
        <v>19000.927</v>
      </c>
      <c r="AR23" s="112">
        <v>19781.150936641701</v>
      </c>
      <c r="AS23" s="112">
        <v>23172.576999999997</v>
      </c>
      <c r="AT23" s="112">
        <v>27027.262000000002</v>
      </c>
      <c r="AU23" s="112">
        <v>27595.979000000003</v>
      </c>
      <c r="AV23" s="112">
        <v>21514.814999999999</v>
      </c>
      <c r="AW23" s="112">
        <v>22699.494157699999</v>
      </c>
      <c r="AX23" s="112">
        <v>28965.0231389</v>
      </c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</row>
    <row r="24" spans="2:69" ht="15" customHeight="1">
      <c r="B24" s="154" t="s">
        <v>161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2.1</v>
      </c>
      <c r="V24" s="101">
        <v>14.6</v>
      </c>
      <c r="W24" s="101">
        <v>18.899999999999999</v>
      </c>
      <c r="X24" s="101">
        <v>26.2</v>
      </c>
      <c r="Y24" s="101">
        <v>319.72604681000001</v>
      </c>
      <c r="Z24" s="101">
        <v>699.49444514000004</v>
      </c>
      <c r="AA24" s="101">
        <v>1081.5911507200001</v>
      </c>
      <c r="AB24" s="101">
        <v>1302.23987121</v>
      </c>
      <c r="AC24" s="101">
        <v>1096.7759315799999</v>
      </c>
      <c r="AD24" s="101">
        <v>2043.22895864</v>
      </c>
      <c r="AE24" s="101">
        <v>2732.5086761299999</v>
      </c>
      <c r="AF24" s="101">
        <v>3277.3792367599999</v>
      </c>
      <c r="AG24" s="101">
        <v>3486.2247683400001</v>
      </c>
      <c r="AH24" s="101">
        <v>3996.6190000000001</v>
      </c>
      <c r="AI24" s="101">
        <v>5062.7245603199999</v>
      </c>
      <c r="AJ24" s="101">
        <v>5334.7960210900001</v>
      </c>
      <c r="AK24" s="101">
        <v>6559.1755407399996</v>
      </c>
      <c r="AL24" s="101">
        <v>8069.01</v>
      </c>
      <c r="AM24" s="101">
        <v>9596.4310000000005</v>
      </c>
      <c r="AN24" s="101">
        <v>10671.924650774001</v>
      </c>
      <c r="AO24" s="112">
        <v>13085.456</v>
      </c>
      <c r="AP24" s="112">
        <v>15267.664000000001</v>
      </c>
      <c r="AQ24" s="112">
        <v>16963.704000000002</v>
      </c>
      <c r="AR24" s="112">
        <v>22268.0297162604</v>
      </c>
      <c r="AS24" s="112">
        <v>24977.164000000001</v>
      </c>
      <c r="AT24" s="112">
        <v>26620.027000000002</v>
      </c>
      <c r="AU24" s="112">
        <v>30479.126999999997</v>
      </c>
      <c r="AV24" s="112">
        <v>22052.966</v>
      </c>
      <c r="AW24" s="112">
        <v>22543.1271199</v>
      </c>
      <c r="AX24" s="112">
        <v>28366.461467200003</v>
      </c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</row>
    <row r="25" spans="2:69" ht="15" customHeight="1">
      <c r="B25" s="154" t="s">
        <v>162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2.2000000000000002</v>
      </c>
      <c r="W25" s="101">
        <v>9.6</v>
      </c>
      <c r="X25" s="101">
        <v>17</v>
      </c>
      <c r="Y25" s="101">
        <v>167.42564644999999</v>
      </c>
      <c r="Z25" s="101">
        <v>260.68642678999998</v>
      </c>
      <c r="AA25" s="101">
        <v>544.95971514999997</v>
      </c>
      <c r="AB25" s="101">
        <v>803.31796236000002</v>
      </c>
      <c r="AC25" s="101">
        <v>1198.35678841</v>
      </c>
      <c r="AD25" s="101">
        <v>2125.9739308200001</v>
      </c>
      <c r="AE25" s="101">
        <v>2286.74618409</v>
      </c>
      <c r="AF25" s="101">
        <v>2856.46328167</v>
      </c>
      <c r="AG25" s="101">
        <v>2948.04762162</v>
      </c>
      <c r="AH25" s="101">
        <v>3054.2476000000001</v>
      </c>
      <c r="AI25" s="101">
        <v>3333.3711678099999</v>
      </c>
      <c r="AJ25" s="101">
        <v>3543.5595284800002</v>
      </c>
      <c r="AK25" s="101">
        <v>3764.8492647799999</v>
      </c>
      <c r="AL25" s="101">
        <v>4081.4940000000001</v>
      </c>
      <c r="AM25" s="101">
        <v>4828.0039999999999</v>
      </c>
      <c r="AN25" s="101">
        <v>5164.6154952979005</v>
      </c>
      <c r="AO25" s="112">
        <v>6131.7370000000001</v>
      </c>
      <c r="AP25" s="112">
        <v>6407.1679999999997</v>
      </c>
      <c r="AQ25" s="112">
        <v>7596.3459999999995</v>
      </c>
      <c r="AR25" s="112">
        <v>8728.777908079901</v>
      </c>
      <c r="AS25" s="112">
        <v>10886.86</v>
      </c>
      <c r="AT25" s="112">
        <v>10688.151</v>
      </c>
      <c r="AU25" s="112">
        <v>11519.713</v>
      </c>
      <c r="AV25" s="112">
        <v>9621.2569999999996</v>
      </c>
      <c r="AW25" s="112">
        <v>10031.982234805701</v>
      </c>
      <c r="AX25" s="112">
        <v>9066.7238844999993</v>
      </c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</row>
    <row r="26" spans="2:69" ht="15" customHeight="1">
      <c r="B26" s="154" t="s">
        <v>320</v>
      </c>
      <c r="C26" s="129"/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2.7</v>
      </c>
      <c r="W26" s="101">
        <v>10</v>
      </c>
      <c r="X26" s="101">
        <v>19.5</v>
      </c>
      <c r="Y26" s="101">
        <v>223.86757818000001</v>
      </c>
      <c r="Z26" s="101">
        <v>462.94952239999998</v>
      </c>
      <c r="AA26" s="101">
        <v>956.69517173999998</v>
      </c>
      <c r="AB26" s="101">
        <v>1151.9691556400001</v>
      </c>
      <c r="AC26" s="101">
        <v>1504.98</v>
      </c>
      <c r="AD26" s="101">
        <v>1789.4</v>
      </c>
      <c r="AE26" s="101">
        <v>1928.73231141</v>
      </c>
      <c r="AF26" s="101">
        <v>1760.59612197</v>
      </c>
      <c r="AG26" s="101">
        <v>1941.6013845800001</v>
      </c>
      <c r="AH26" s="101">
        <v>2210.7197000000001</v>
      </c>
      <c r="AI26" s="101">
        <v>2411.7082653100001</v>
      </c>
      <c r="AJ26" s="101">
        <v>2594.8717280300002</v>
      </c>
      <c r="AK26" s="101">
        <v>2888.1694698599999</v>
      </c>
      <c r="AL26" s="101">
        <v>2985.0680000000002</v>
      </c>
      <c r="AM26" s="101">
        <v>2869.2330000000002</v>
      </c>
      <c r="AN26" s="101">
        <v>2812.7550377715997</v>
      </c>
      <c r="AO26" s="112">
        <v>2874.9989999999998</v>
      </c>
      <c r="AP26" s="112">
        <v>3717.6869999999999</v>
      </c>
      <c r="AQ26" s="112">
        <v>4352.9859999999999</v>
      </c>
      <c r="AR26" s="112">
        <v>4304.2872384481998</v>
      </c>
      <c r="AS26" s="112">
        <v>5465.1630000000005</v>
      </c>
      <c r="AT26" s="112">
        <v>5987.0640000000003</v>
      </c>
      <c r="AU26" s="112">
        <v>7178.1090000000004</v>
      </c>
      <c r="AV26" s="112">
        <v>5029.2029999999995</v>
      </c>
      <c r="AW26" s="112">
        <v>5997.4263616000007</v>
      </c>
      <c r="AX26" s="112">
        <v>8715.5532211000009</v>
      </c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</row>
    <row r="27" spans="2:69" ht="15" customHeight="1">
      <c r="B27" s="154" t="s">
        <v>189</v>
      </c>
      <c r="C27" s="129"/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4.3</v>
      </c>
      <c r="W27" s="101">
        <v>7.9</v>
      </c>
      <c r="X27" s="101">
        <v>15</v>
      </c>
      <c r="Y27" s="101">
        <v>164.50022290999999</v>
      </c>
      <c r="Z27" s="101">
        <v>286.2767437</v>
      </c>
      <c r="AA27" s="101">
        <v>523.38175093999996</v>
      </c>
      <c r="AB27" s="101">
        <v>919.51374765000003</v>
      </c>
      <c r="AC27" s="101">
        <v>1555.15415044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</row>
    <row r="28" spans="2:69" ht="15" customHeight="1">
      <c r="B28" s="154" t="s">
        <v>164</v>
      </c>
      <c r="C28" s="129"/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1.7</v>
      </c>
      <c r="Y28" s="101">
        <v>45.388979329999998</v>
      </c>
      <c r="Z28" s="101">
        <v>66.650502500000002</v>
      </c>
      <c r="AA28" s="101">
        <v>101.2225495</v>
      </c>
      <c r="AB28" s="101">
        <v>211.59676486000001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</row>
    <row r="29" spans="2:69" ht="15" customHeight="1">
      <c r="B29" s="154" t="s">
        <v>165</v>
      </c>
      <c r="C29" s="129"/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/>
      <c r="Y29" s="101">
        <v>38.6797787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</row>
    <row r="30" spans="2:69" ht="15" customHeight="1">
      <c r="B30" s="154" t="s">
        <v>166</v>
      </c>
      <c r="C30" s="129"/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16.824599540000001</v>
      </c>
      <c r="Z30" s="101">
        <v>35.9145398</v>
      </c>
      <c r="AA30" s="101">
        <v>175.37143448</v>
      </c>
      <c r="AB30" s="101">
        <v>260.27744505999999</v>
      </c>
      <c r="AC30" s="101">
        <v>387.73786806999999</v>
      </c>
      <c r="AD30" s="101">
        <v>458.69741053000001</v>
      </c>
      <c r="AE30" s="101">
        <v>545.73013397</v>
      </c>
      <c r="AF30" s="101">
        <v>615.44217593999997</v>
      </c>
      <c r="AG30" s="101">
        <v>705.06040264000001</v>
      </c>
      <c r="AH30" s="101">
        <v>771.05380000000002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</row>
    <row r="31" spans="2:69" ht="15" customHeight="1">
      <c r="B31" s="154" t="s">
        <v>321</v>
      </c>
      <c r="C31" s="12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12"/>
      <c r="AR31" s="112">
        <v>0</v>
      </c>
      <c r="AS31" s="112">
        <v>2255.7740000000003</v>
      </c>
      <c r="AT31" s="112">
        <v>2595.194</v>
      </c>
      <c r="AU31" s="112">
        <v>6848.4720000000007</v>
      </c>
      <c r="AV31" s="112">
        <v>8219.9629999999997</v>
      </c>
      <c r="AW31" s="112">
        <v>3152.1688976400001</v>
      </c>
      <c r="AX31" s="112">
        <v>33.80046969</v>
      </c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</row>
    <row r="32" spans="2:69" ht="15" customHeight="1">
      <c r="B32" s="154" t="s">
        <v>465</v>
      </c>
      <c r="C32" s="129"/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349.66393934000001</v>
      </c>
      <c r="AJ32" s="101">
        <v>537.89680557999998</v>
      </c>
      <c r="AK32" s="101">
        <v>807.82934072</v>
      </c>
      <c r="AL32" s="101">
        <v>1017.208</v>
      </c>
      <c r="AM32" s="101">
        <v>1217.3109999999999</v>
      </c>
      <c r="AN32" s="101">
        <v>1625.9234997681999</v>
      </c>
      <c r="AO32" s="112">
        <v>1715.3890000000001</v>
      </c>
      <c r="AP32" s="112">
        <v>2069.6550000000002</v>
      </c>
      <c r="AQ32" s="112">
        <v>2180.92</v>
      </c>
      <c r="AR32" s="112">
        <v>2143.2407422353999</v>
      </c>
      <c r="AS32" s="112">
        <v>2364.2309999999998</v>
      </c>
      <c r="AT32" s="112">
        <v>2659.2330000000002</v>
      </c>
      <c r="AU32" s="112">
        <v>3394.2429999999999</v>
      </c>
      <c r="AV32" s="112">
        <v>3242.9670000000001</v>
      </c>
      <c r="AW32" s="112">
        <v>2678.6276711999999</v>
      </c>
      <c r="AX32" s="112">
        <v>3253.0609056999997</v>
      </c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</row>
    <row r="33" spans="2:69" ht="15" customHeight="1">
      <c r="B33" s="154" t="s">
        <v>167</v>
      </c>
      <c r="C33" s="129"/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21.187546919999999</v>
      </c>
      <c r="Z33" s="101">
        <v>92.039635320000002</v>
      </c>
      <c r="AA33" s="101">
        <v>296.15551740000001</v>
      </c>
      <c r="AB33" s="101">
        <v>639.33356990000004</v>
      </c>
      <c r="AC33" s="101">
        <v>862.19969173000004</v>
      </c>
      <c r="AD33" s="101">
        <v>17.272540679999999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v>0</v>
      </c>
      <c r="AU33" s="101">
        <v>0</v>
      </c>
      <c r="AV33" s="101">
        <v>0</v>
      </c>
      <c r="AW33" s="101">
        <v>0</v>
      </c>
      <c r="AX33" s="101">
        <v>0</v>
      </c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</row>
    <row r="34" spans="2:69" ht="15" customHeight="1">
      <c r="B34" s="154" t="s">
        <v>168</v>
      </c>
      <c r="C34" s="129"/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44.437766979999999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</row>
    <row r="35" spans="2:69" ht="15" customHeight="1">
      <c r="B35" s="154" t="s">
        <v>169</v>
      </c>
      <c r="C35" s="129"/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396.54500000000002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</row>
    <row r="36" spans="2:69" ht="15" customHeight="1">
      <c r="B36" s="154" t="s">
        <v>170</v>
      </c>
      <c r="C36" s="129"/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36.795777690000001</v>
      </c>
      <c r="AJ36" s="101">
        <v>110.00375878</v>
      </c>
      <c r="AK36" s="101">
        <v>142.17005807999999</v>
      </c>
      <c r="AL36" s="101">
        <v>343.596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</row>
    <row r="37" spans="2:69" ht="15" customHeight="1">
      <c r="B37" s="154" t="s">
        <v>461</v>
      </c>
      <c r="C37" s="12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>
        <v>56.463599700000003</v>
      </c>
      <c r="AX37" s="101">
        <v>137.53994569999998</v>
      </c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</row>
    <row r="38" spans="2:69" ht="15" customHeight="1">
      <c r="C38" s="12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</row>
    <row r="39" spans="2:69" s="117" customFormat="1" ht="15" customHeight="1">
      <c r="B39" s="287" t="s">
        <v>381</v>
      </c>
      <c r="C39" s="287"/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7">
        <v>0</v>
      </c>
      <c r="U39" s="97">
        <v>0</v>
      </c>
      <c r="V39" s="97">
        <v>0</v>
      </c>
      <c r="W39" s="97">
        <v>0</v>
      </c>
      <c r="X39" s="97">
        <v>0</v>
      </c>
      <c r="Y39" s="97">
        <v>12.28956838</v>
      </c>
      <c r="Z39" s="97">
        <v>63.973832200000004</v>
      </c>
      <c r="AA39" s="97">
        <v>156.39889969000001</v>
      </c>
      <c r="AB39" s="97">
        <v>241.47642501999999</v>
      </c>
      <c r="AC39" s="97">
        <v>362.58358794999998</v>
      </c>
      <c r="AD39" s="97">
        <v>365.85145996</v>
      </c>
      <c r="AE39" s="97">
        <v>439.12848001000003</v>
      </c>
      <c r="AF39" s="97">
        <v>451.64895560000002</v>
      </c>
      <c r="AG39" s="97">
        <v>205.91764077000002</v>
      </c>
      <c r="AH39" s="97">
        <v>422.89420000000001</v>
      </c>
      <c r="AI39" s="97">
        <v>324.43925505999999</v>
      </c>
      <c r="AJ39" s="97">
        <v>415.54765988000003</v>
      </c>
      <c r="AK39" s="97">
        <v>479.19832643000001</v>
      </c>
      <c r="AL39" s="97">
        <v>382.60599999999999</v>
      </c>
      <c r="AM39" s="97">
        <v>2.0990000000000002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</row>
    <row r="40" spans="2:69" ht="15" customHeight="1">
      <c r="B40" s="154" t="s">
        <v>466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12.28956838</v>
      </c>
      <c r="Z40" s="101">
        <v>54.240767210000001</v>
      </c>
      <c r="AA40" s="101">
        <v>109.48759758</v>
      </c>
      <c r="AB40" s="101">
        <v>129.86511675</v>
      </c>
      <c r="AC40" s="101">
        <v>154.71393767999999</v>
      </c>
      <c r="AD40" s="101">
        <v>132.15811678</v>
      </c>
      <c r="AE40" s="101">
        <v>161.30043115999999</v>
      </c>
      <c r="AF40" s="101">
        <v>143.03554589999999</v>
      </c>
      <c r="AG40" s="101">
        <v>171.15378512000001</v>
      </c>
      <c r="AH40" s="101">
        <v>240.3546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</row>
    <row r="41" spans="2:69" ht="15" customHeight="1">
      <c r="B41" s="154" t="s">
        <v>171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9.7330649900000008</v>
      </c>
      <c r="AA41" s="101">
        <v>46.911302110000001</v>
      </c>
      <c r="AB41" s="101">
        <v>111.61130826999999</v>
      </c>
      <c r="AC41" s="101">
        <v>207.86965026999999</v>
      </c>
      <c r="AD41" s="101">
        <v>228.76465963999999</v>
      </c>
      <c r="AE41" s="101">
        <v>256.91422316000001</v>
      </c>
      <c r="AF41" s="101">
        <v>284.21286284000001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</row>
    <row r="42" spans="2:69" ht="15" customHeight="1">
      <c r="B42" s="154" t="s">
        <v>172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4.9286835399999998</v>
      </c>
      <c r="AE42" s="101">
        <v>20.913825689999999</v>
      </c>
      <c r="AF42" s="101">
        <v>24.400546859999999</v>
      </c>
      <c r="AG42" s="101">
        <v>28.540639729999999</v>
      </c>
      <c r="AH42" s="101">
        <v>89.185900000000004</v>
      </c>
      <c r="AI42" s="101">
        <v>117.55176962</v>
      </c>
      <c r="AJ42" s="101">
        <v>106.10796347</v>
      </c>
      <c r="AK42" s="101">
        <v>112.80292643</v>
      </c>
      <c r="AL42" s="101">
        <v>5.4210000000000003</v>
      </c>
      <c r="AM42" s="101">
        <v>2.0990000000000002</v>
      </c>
      <c r="AN42" s="201">
        <v>0</v>
      </c>
      <c r="AO42" s="201">
        <v>0</v>
      </c>
      <c r="AP42" s="201">
        <v>0</v>
      </c>
      <c r="AQ42" s="201">
        <v>0</v>
      </c>
      <c r="AR42" s="201">
        <v>0</v>
      </c>
      <c r="AS42" s="201">
        <v>0</v>
      </c>
      <c r="AT42" s="201">
        <v>0</v>
      </c>
      <c r="AU42" s="201">
        <v>0</v>
      </c>
      <c r="AV42" s="201">
        <v>0</v>
      </c>
      <c r="AW42" s="201">
        <v>0</v>
      </c>
      <c r="AX42" s="201">
        <v>0</v>
      </c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</row>
    <row r="43" spans="2:69" ht="15" customHeight="1">
      <c r="B43" s="154" t="s">
        <v>173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6.2232159200000003</v>
      </c>
      <c r="AH43" s="101">
        <v>93.353700000000003</v>
      </c>
      <c r="AI43" s="101">
        <v>206.88748544000001</v>
      </c>
      <c r="AJ43" s="101">
        <v>309.43969641000001</v>
      </c>
      <c r="AK43" s="101">
        <v>366.3954</v>
      </c>
      <c r="AL43" s="101">
        <v>377.185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</row>
    <row r="44" spans="2:69" ht="15" customHeight="1">
      <c r="B44" s="154" t="s">
        <v>174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</row>
    <row r="45" spans="2:69" ht="15" customHeight="1">
      <c r="B45" s="212" t="s">
        <v>175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</row>
    <row r="46" spans="2:69" ht="15" customHeight="1">
      <c r="B46" s="212" t="s">
        <v>382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</row>
    <row r="47" spans="2:69" ht="9.75" customHeight="1" thickBot="1"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</row>
    <row r="48" spans="2:69" ht="18" customHeight="1">
      <c r="B48" s="129" t="s">
        <v>78</v>
      </c>
      <c r="C48" s="158" t="s">
        <v>343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</row>
    <row r="49" spans="2:58" ht="18" customHeight="1">
      <c r="B49" s="129" t="s">
        <v>79</v>
      </c>
      <c r="C49" s="158" t="s">
        <v>467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</row>
    <row r="50" spans="2:58" ht="18" customHeight="1">
      <c r="B50" s="129" t="s">
        <v>138</v>
      </c>
      <c r="C50" s="158" t="s">
        <v>266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</row>
    <row r="51" spans="2:58" ht="18" customHeight="1">
      <c r="B51" s="129" t="s">
        <v>136</v>
      </c>
      <c r="C51" s="158" t="s">
        <v>267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</row>
    <row r="52" spans="2:58" ht="18" customHeight="1">
      <c r="B52" s="129" t="s">
        <v>318</v>
      </c>
      <c r="C52" s="158" t="s">
        <v>344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</row>
    <row r="53" spans="2:58" ht="18" customHeight="1">
      <c r="B53" s="129" t="s">
        <v>383</v>
      </c>
      <c r="C53" s="158" t="s">
        <v>386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</row>
    <row r="54" spans="2:58" ht="18" customHeight="1">
      <c r="B54" s="129" t="s">
        <v>445</v>
      </c>
      <c r="C54" s="158" t="s">
        <v>462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</row>
    <row r="55" spans="2:58" ht="18" customHeight="1">
      <c r="B55" s="158" t="s">
        <v>140</v>
      </c>
      <c r="C55" s="158" t="s">
        <v>450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</row>
    <row r="56" spans="2:58" ht="18" customHeight="1"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</row>
    <row r="57" spans="2:58" ht="18" customHeight="1"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</row>
    <row r="58" spans="2:58"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2"/>
      <c r="AZ58" s="112"/>
      <c r="BA58" s="112"/>
      <c r="BB58" s="112"/>
      <c r="BC58" s="112"/>
      <c r="BD58" s="112"/>
      <c r="BE58" s="112"/>
      <c r="BF58" s="112"/>
    </row>
    <row r="59" spans="2:58"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2"/>
      <c r="AZ59" s="112"/>
      <c r="BA59" s="112"/>
      <c r="BB59" s="112"/>
      <c r="BC59" s="112"/>
      <c r="BD59" s="112"/>
      <c r="BE59" s="112"/>
      <c r="BF59" s="112"/>
    </row>
    <row r="60" spans="2:58"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2"/>
      <c r="AZ60" s="112"/>
      <c r="BA60" s="112"/>
      <c r="BB60" s="112"/>
      <c r="BC60" s="112"/>
      <c r="BD60" s="112"/>
      <c r="BE60" s="112"/>
      <c r="BF60" s="112"/>
    </row>
    <row r="61" spans="2:58"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2"/>
      <c r="AZ61" s="112"/>
      <c r="BA61" s="112"/>
      <c r="BB61" s="112"/>
      <c r="BC61" s="112"/>
      <c r="BD61" s="112"/>
      <c r="BE61" s="112"/>
      <c r="BF61" s="112"/>
    </row>
    <row r="62" spans="2:58"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2"/>
      <c r="AZ62" s="112"/>
      <c r="BA62" s="112"/>
      <c r="BB62" s="112"/>
      <c r="BC62" s="112"/>
      <c r="BD62" s="112"/>
      <c r="BE62" s="112"/>
      <c r="BF62" s="112"/>
    </row>
    <row r="63" spans="2:58"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2"/>
      <c r="AZ63" s="112"/>
      <c r="BA63" s="112"/>
      <c r="BB63" s="112"/>
      <c r="BC63" s="112"/>
      <c r="BD63" s="112"/>
      <c r="BE63" s="112"/>
      <c r="BF63" s="112"/>
    </row>
    <row r="64" spans="2:58"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2"/>
      <c r="AZ64" s="112"/>
      <c r="BA64" s="112"/>
      <c r="BB64" s="112"/>
      <c r="BC64" s="112"/>
      <c r="BD64" s="112"/>
      <c r="BE64" s="112"/>
      <c r="BF64" s="112"/>
    </row>
    <row r="65" spans="30:58"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2"/>
      <c r="AZ65" s="112"/>
      <c r="BA65" s="112"/>
      <c r="BB65" s="112"/>
      <c r="BC65" s="112"/>
      <c r="BD65" s="112"/>
      <c r="BE65" s="112"/>
      <c r="BF65" s="112"/>
    </row>
    <row r="66" spans="30:58"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2"/>
      <c r="AZ66" s="112"/>
      <c r="BA66" s="112"/>
      <c r="BB66" s="112"/>
      <c r="BC66" s="112"/>
      <c r="BD66" s="112"/>
      <c r="BE66" s="112"/>
      <c r="BF66" s="112"/>
    </row>
    <row r="67" spans="30:58">
      <c r="AD67" s="114"/>
      <c r="AE67" s="114"/>
      <c r="AF67" s="114"/>
      <c r="AG67" s="114"/>
      <c r="AH67" s="114"/>
      <c r="AI67" s="114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</row>
    <row r="68" spans="30:58">
      <c r="AD68" s="114"/>
      <c r="AE68" s="114"/>
      <c r="AF68" s="114"/>
      <c r="AG68" s="114"/>
      <c r="AH68" s="114"/>
      <c r="AI68" s="114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</row>
    <row r="69" spans="30:58">
      <c r="AD69" s="114"/>
      <c r="AE69" s="114"/>
      <c r="AF69" s="114"/>
      <c r="AG69" s="114"/>
      <c r="AH69" s="114"/>
      <c r="AI69" s="114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</row>
    <row r="70" spans="30:58">
      <c r="AD70" s="114"/>
      <c r="AE70" s="114"/>
      <c r="AF70" s="114"/>
      <c r="AG70" s="114"/>
      <c r="AH70" s="114"/>
      <c r="AI70" s="114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</row>
    <row r="71" spans="30:58">
      <c r="AD71" s="114"/>
      <c r="AE71" s="114"/>
      <c r="AF71" s="114"/>
      <c r="AG71" s="114"/>
      <c r="AH71" s="114"/>
      <c r="AI71" s="114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</row>
    <row r="72" spans="30:58">
      <c r="AD72" s="114"/>
      <c r="AE72" s="114"/>
      <c r="AF72" s="114"/>
      <c r="AG72" s="114"/>
      <c r="AH72" s="114"/>
      <c r="AI72" s="114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</row>
    <row r="73" spans="30:58">
      <c r="AD73" s="114"/>
      <c r="AE73" s="114"/>
      <c r="AF73" s="114"/>
      <c r="AG73" s="114"/>
      <c r="AH73" s="114"/>
      <c r="AI73" s="114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</row>
    <row r="74" spans="30:58">
      <c r="AD74" s="114"/>
      <c r="AE74" s="114"/>
      <c r="AF74" s="114"/>
      <c r="AG74" s="114"/>
      <c r="AH74" s="114"/>
      <c r="AI74" s="114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</row>
    <row r="75" spans="30:58">
      <c r="AD75" s="114"/>
      <c r="AE75" s="114"/>
      <c r="AF75" s="114"/>
      <c r="AG75" s="114"/>
      <c r="AH75" s="114"/>
      <c r="AI75" s="114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</row>
    <row r="76" spans="30:58">
      <c r="AD76" s="114"/>
      <c r="AE76" s="114"/>
      <c r="AF76" s="114"/>
      <c r="AG76" s="114"/>
      <c r="AH76" s="114"/>
      <c r="AI76" s="114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</row>
    <row r="77" spans="30:58">
      <c r="AD77" s="114"/>
      <c r="AE77" s="114"/>
      <c r="AF77" s="114"/>
      <c r="AG77" s="114"/>
      <c r="AH77" s="114"/>
      <c r="AI77" s="114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</row>
    <row r="78" spans="30:58">
      <c r="AD78" s="114"/>
      <c r="AE78" s="114"/>
      <c r="AF78" s="114"/>
      <c r="AG78" s="114"/>
      <c r="AH78" s="114"/>
      <c r="AI78" s="114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</row>
    <row r="79" spans="30:58">
      <c r="AD79" s="114"/>
      <c r="AE79" s="114"/>
      <c r="AF79" s="114"/>
      <c r="AG79" s="114"/>
      <c r="AH79" s="114"/>
      <c r="AI79" s="114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</row>
    <row r="80" spans="30:58">
      <c r="AD80" s="114"/>
      <c r="AE80" s="114"/>
      <c r="AF80" s="114"/>
      <c r="AG80" s="114"/>
      <c r="AH80" s="114"/>
      <c r="AI80" s="114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</row>
    <row r="81" spans="30:50">
      <c r="AD81" s="114"/>
      <c r="AE81" s="114"/>
      <c r="AF81" s="114"/>
      <c r="AG81" s="114"/>
      <c r="AH81" s="114"/>
      <c r="AI81" s="114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</row>
    <row r="82" spans="30:50">
      <c r="AD82" s="114"/>
      <c r="AE82" s="114"/>
      <c r="AF82" s="114"/>
      <c r="AG82" s="114"/>
      <c r="AH82" s="114"/>
      <c r="AI82" s="114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</row>
    <row r="83" spans="30:50">
      <c r="AD83" s="114"/>
      <c r="AE83" s="114"/>
      <c r="AF83" s="114"/>
      <c r="AG83" s="114"/>
      <c r="AH83" s="114"/>
      <c r="AI83" s="114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</row>
    <row r="84" spans="30:50">
      <c r="AD84" s="114"/>
      <c r="AE84" s="114"/>
      <c r="AF84" s="114"/>
      <c r="AG84" s="114"/>
      <c r="AH84" s="114"/>
      <c r="AI84" s="114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</row>
    <row r="85" spans="30:50">
      <c r="AD85" s="114"/>
      <c r="AE85" s="114"/>
      <c r="AF85" s="114"/>
      <c r="AG85" s="114"/>
      <c r="AH85" s="114"/>
      <c r="AI85" s="114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</row>
    <row r="86" spans="30:50">
      <c r="AD86" s="114"/>
      <c r="AE86" s="114"/>
      <c r="AF86" s="114"/>
      <c r="AG86" s="114"/>
      <c r="AH86" s="114"/>
      <c r="AI86" s="114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</row>
    <row r="87" spans="30:50">
      <c r="AD87" s="114"/>
      <c r="AE87" s="114"/>
      <c r="AF87" s="114"/>
      <c r="AG87" s="114"/>
      <c r="AH87" s="114"/>
      <c r="AI87" s="114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</row>
    <row r="88" spans="30:50">
      <c r="AD88" s="114"/>
      <c r="AE88" s="114"/>
      <c r="AF88" s="114"/>
      <c r="AG88" s="114"/>
      <c r="AH88" s="114"/>
      <c r="AI88" s="114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</row>
    <row r="89" spans="30:50">
      <c r="AD89" s="114"/>
      <c r="AE89" s="114"/>
      <c r="AF89" s="114"/>
      <c r="AG89" s="114"/>
      <c r="AH89" s="114"/>
      <c r="AI89" s="114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</row>
    <row r="90" spans="30:50"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</row>
    <row r="91" spans="30:50"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</row>
    <row r="92" spans="30:50"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</row>
    <row r="93" spans="30:50"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</row>
    <row r="94" spans="30:50"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</row>
    <row r="95" spans="30:50"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</row>
    <row r="96" spans="30:50"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</row>
    <row r="97" spans="36:36">
      <c r="AJ97" s="111"/>
    </row>
    <row r="98" spans="36:36">
      <c r="AJ98" s="111"/>
    </row>
    <row r="99" spans="36:36">
      <c r="AJ99" s="111"/>
    </row>
    <row r="100" spans="36:36">
      <c r="AJ100" s="111"/>
    </row>
  </sheetData>
  <mergeCells count="4">
    <mergeCell ref="B3:C3"/>
    <mergeCell ref="B7:C7"/>
    <mergeCell ref="B9:C9"/>
    <mergeCell ref="B39:C39"/>
  </mergeCells>
  <printOptions verticalCentered="1"/>
  <pageMargins left="0.39370078740157483" right="0.39370078740157483" top="0.39370078740157483" bottom="0.39370078740157483" header="0" footer="0"/>
  <pageSetup paperSize="176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9"/>
  <sheetViews>
    <sheetView zoomScale="75" workbookViewId="0">
      <pane xSplit="2" ySplit="6" topLeftCell="R67" activePane="bottomRight" state="frozen"/>
      <selection pane="topRight" activeCell="C1" sqref="C1"/>
      <selection pane="bottomLeft" activeCell="A7" sqref="A7"/>
      <selection pane="bottomRight" activeCell="T4" sqref="T4"/>
    </sheetView>
  </sheetViews>
  <sheetFormatPr baseColWidth="10" defaultColWidth="8.77734375" defaultRowHeight="15"/>
  <cols>
    <col min="1" max="1" width="10.5546875" bestFit="1" customWidth="1"/>
    <col min="2" max="2" width="6.88671875" bestFit="1" customWidth="1"/>
    <col min="3" max="30" width="12.44140625" bestFit="1" customWidth="1"/>
  </cols>
  <sheetData>
    <row r="1" spans="1:30">
      <c r="A1" s="8" t="s">
        <v>54</v>
      </c>
      <c r="B1" s="9" t="s">
        <v>64</v>
      </c>
    </row>
    <row r="2" spans="1:30">
      <c r="A2" s="8" t="s">
        <v>55</v>
      </c>
      <c r="B2" s="9" t="s">
        <v>62</v>
      </c>
    </row>
    <row r="3" spans="1:30">
      <c r="A3" s="8" t="s">
        <v>56</v>
      </c>
      <c r="B3" s="9" t="s">
        <v>63</v>
      </c>
    </row>
    <row r="5" spans="1:30">
      <c r="A5" s="5" t="s">
        <v>104</v>
      </c>
      <c r="B5" s="2"/>
      <c r="C5" s="5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</row>
    <row r="6" spans="1:30">
      <c r="A6" s="5" t="s">
        <v>57</v>
      </c>
      <c r="B6" s="5" t="s">
        <v>59</v>
      </c>
      <c r="C6" s="1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41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48</v>
      </c>
      <c r="U6" s="6" t="s">
        <v>49</v>
      </c>
      <c r="V6" s="6" t="s">
        <v>50</v>
      </c>
      <c r="W6" s="6" t="s">
        <v>51</v>
      </c>
      <c r="X6" s="6" t="s">
        <v>52</v>
      </c>
      <c r="Y6" s="6" t="s">
        <v>53</v>
      </c>
      <c r="Z6" s="6" t="s">
        <v>60</v>
      </c>
      <c r="AA6" s="6" t="s">
        <v>61</v>
      </c>
      <c r="AB6" s="6" t="s">
        <v>70</v>
      </c>
      <c r="AC6" s="6" t="s">
        <v>73</v>
      </c>
      <c r="AD6" s="7" t="s">
        <v>86</v>
      </c>
    </row>
    <row r="7" spans="1:30">
      <c r="A7" s="1">
        <v>1995</v>
      </c>
      <c r="B7" s="1">
        <v>1</v>
      </c>
      <c r="C7" s="12">
        <v>6622.06</v>
      </c>
      <c r="D7" s="13">
        <v>3789.87</v>
      </c>
      <c r="E7" s="13">
        <v>2145.9487800000002</v>
      </c>
      <c r="F7" s="13">
        <v>1316.19434</v>
      </c>
      <c r="G7" s="13">
        <v>327.73477000000003</v>
      </c>
      <c r="H7" s="13">
        <v>2832.18</v>
      </c>
      <c r="I7" s="13">
        <v>456.37434000000002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384.04588999999999</v>
      </c>
      <c r="S7" s="13">
        <v>516.44964000000004</v>
      </c>
      <c r="T7" s="13">
        <v>513.04267000000004</v>
      </c>
      <c r="U7" s="13">
        <v>278.52512000000002</v>
      </c>
      <c r="V7" s="13">
        <v>222.84195</v>
      </c>
      <c r="W7" s="13">
        <v>333.92453999999998</v>
      </c>
      <c r="X7" s="13">
        <v>71.709530000000001</v>
      </c>
      <c r="Y7" s="13">
        <v>55.266759999999998</v>
      </c>
      <c r="Z7" s="13">
        <v>4596.0704699999997</v>
      </c>
      <c r="AA7" s="13">
        <v>6622.0583299999998</v>
      </c>
      <c r="AB7" s="13"/>
      <c r="AC7" s="13"/>
      <c r="AD7" s="14">
        <v>31084.297129999992</v>
      </c>
    </row>
    <row r="8" spans="1:30">
      <c r="A8" s="4"/>
      <c r="B8" s="10">
        <v>2</v>
      </c>
      <c r="C8" s="15">
        <v>6723.97</v>
      </c>
      <c r="D8" s="16">
        <v>3731.03</v>
      </c>
      <c r="E8" s="16">
        <v>2125.9345499999999</v>
      </c>
      <c r="F8" s="16">
        <v>1256.21209</v>
      </c>
      <c r="G8" s="16">
        <v>348.88767999999999</v>
      </c>
      <c r="H8" s="16">
        <v>2992.94</v>
      </c>
      <c r="I8" s="16">
        <v>497.07938999999999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421.78760999999997</v>
      </c>
      <c r="S8" s="16">
        <v>521.40860999999995</v>
      </c>
      <c r="T8" s="16">
        <v>528.81434000000002</v>
      </c>
      <c r="U8" s="16">
        <v>302.36399999999998</v>
      </c>
      <c r="V8" s="16">
        <v>241.62564</v>
      </c>
      <c r="W8" s="16">
        <v>338.15879999999999</v>
      </c>
      <c r="X8" s="16">
        <v>80.881929999999997</v>
      </c>
      <c r="Y8" s="16">
        <v>60.821060000000003</v>
      </c>
      <c r="Z8" s="16">
        <v>4611.4423399999996</v>
      </c>
      <c r="AA8" s="16">
        <v>6723.9757</v>
      </c>
      <c r="AB8" s="16"/>
      <c r="AC8" s="16"/>
      <c r="AD8" s="17">
        <v>31507.333739999991</v>
      </c>
    </row>
    <row r="9" spans="1:30">
      <c r="A9" s="4"/>
      <c r="B9" s="10">
        <v>3</v>
      </c>
      <c r="C9" s="15">
        <v>6885.76</v>
      </c>
      <c r="D9" s="16">
        <v>3747.49</v>
      </c>
      <c r="E9" s="16">
        <v>2169.5075900000002</v>
      </c>
      <c r="F9" s="16">
        <v>1229.34411</v>
      </c>
      <c r="G9" s="16">
        <v>348.63628999999997</v>
      </c>
      <c r="H9" s="16">
        <v>3138.28</v>
      </c>
      <c r="I9" s="16">
        <v>507.03707000000003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432.30261999999999</v>
      </c>
      <c r="S9" s="16">
        <v>551.88333999999998</v>
      </c>
      <c r="T9" s="16">
        <v>550.44800999999995</v>
      </c>
      <c r="U9" s="16">
        <v>300.93083000000001</v>
      </c>
      <c r="V9" s="16">
        <v>261.5462</v>
      </c>
      <c r="W9" s="16">
        <v>377.48588000000001</v>
      </c>
      <c r="X9" s="16">
        <v>85.726050000000001</v>
      </c>
      <c r="Y9" s="16">
        <v>70.907560000000004</v>
      </c>
      <c r="Z9" s="16">
        <v>4672.7048699999996</v>
      </c>
      <c r="AA9" s="16">
        <v>6885.7555499999999</v>
      </c>
      <c r="AB9" s="16"/>
      <c r="AC9" s="16"/>
      <c r="AD9" s="17">
        <v>32215.745970000004</v>
      </c>
    </row>
    <row r="10" spans="1:30">
      <c r="A10" s="4"/>
      <c r="B10" s="10">
        <v>4</v>
      </c>
      <c r="C10" s="15">
        <v>7094.31</v>
      </c>
      <c r="D10" s="16">
        <v>3803.96</v>
      </c>
      <c r="E10" s="16">
        <v>2160.3182000000002</v>
      </c>
      <c r="F10" s="16">
        <v>1302.7104400000001</v>
      </c>
      <c r="G10" s="16">
        <v>340.93088</v>
      </c>
      <c r="H10" s="16">
        <v>3290.35</v>
      </c>
      <c r="I10" s="16">
        <v>551.66799000000003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430.32747999999998</v>
      </c>
      <c r="S10" s="16">
        <v>587.75437999999997</v>
      </c>
      <c r="T10" s="16">
        <v>568.26257999999996</v>
      </c>
      <c r="U10" s="16">
        <v>332.17957999999999</v>
      </c>
      <c r="V10" s="16">
        <v>268.88817999999998</v>
      </c>
      <c r="W10" s="16">
        <v>381.13315999999998</v>
      </c>
      <c r="X10" s="16">
        <v>93.16225</v>
      </c>
      <c r="Y10" s="16">
        <v>76.977339999999998</v>
      </c>
      <c r="Z10" s="16">
        <v>4794.6552799999999</v>
      </c>
      <c r="AA10" s="16">
        <v>7094.3124600000001</v>
      </c>
      <c r="AB10" s="16"/>
      <c r="AC10" s="16"/>
      <c r="AD10" s="17">
        <v>33171.900200000004</v>
      </c>
    </row>
    <row r="11" spans="1:30">
      <c r="A11" s="4"/>
      <c r="B11" s="10">
        <v>5</v>
      </c>
      <c r="C11" s="15">
        <v>7134.19</v>
      </c>
      <c r="D11" s="16">
        <v>3713.4</v>
      </c>
      <c r="E11" s="16">
        <v>2147.59139</v>
      </c>
      <c r="F11" s="16">
        <v>1288.1456000000001</v>
      </c>
      <c r="G11" s="16">
        <v>277.66341999999997</v>
      </c>
      <c r="H11" s="16">
        <v>3420.8</v>
      </c>
      <c r="I11" s="16">
        <v>550.69922999999994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463.63774999999998</v>
      </c>
      <c r="S11" s="16">
        <v>578.64715000000001</v>
      </c>
      <c r="T11" s="16">
        <v>590.46546000000001</v>
      </c>
      <c r="U11" s="16">
        <v>335.78757000000002</v>
      </c>
      <c r="V11" s="16">
        <v>319.75060000000002</v>
      </c>
      <c r="W11" s="16">
        <v>365.97233</v>
      </c>
      <c r="X11" s="16">
        <v>97.515320000000003</v>
      </c>
      <c r="Y11" s="16">
        <v>118.31328000000001</v>
      </c>
      <c r="Z11" s="16">
        <v>4799.6788399999996</v>
      </c>
      <c r="AA11" s="16">
        <v>7134.1890999999996</v>
      </c>
      <c r="AB11" s="16"/>
      <c r="AC11" s="16"/>
      <c r="AD11" s="17">
        <v>33336.447039999999</v>
      </c>
    </row>
    <row r="12" spans="1:30">
      <c r="A12" s="4"/>
      <c r="B12" s="10">
        <v>6</v>
      </c>
      <c r="C12" s="15">
        <v>7202.76</v>
      </c>
      <c r="D12" s="16">
        <v>3667.91</v>
      </c>
      <c r="E12" s="16">
        <v>2103.3543300000001</v>
      </c>
      <c r="F12" s="16">
        <v>1272.4580900000001</v>
      </c>
      <c r="G12" s="16">
        <v>292.10207000000003</v>
      </c>
      <c r="H12" s="16">
        <v>3534.85</v>
      </c>
      <c r="I12" s="16">
        <v>560.10116000000005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483.56434000000002</v>
      </c>
      <c r="S12" s="16">
        <v>608.42256999999995</v>
      </c>
      <c r="T12" s="16">
        <v>623.80574999999999</v>
      </c>
      <c r="U12" s="16">
        <v>330.52222999999998</v>
      </c>
      <c r="V12" s="16">
        <v>319.02600999999999</v>
      </c>
      <c r="W12" s="16">
        <v>379.99450000000002</v>
      </c>
      <c r="X12" s="16">
        <v>93.638990000000007</v>
      </c>
      <c r="Y12" s="16">
        <v>135.77680000000001</v>
      </c>
      <c r="Z12" s="16">
        <v>4776.4574499999999</v>
      </c>
      <c r="AA12" s="16">
        <v>7202.7668400000002</v>
      </c>
      <c r="AB12" s="16"/>
      <c r="AC12" s="16"/>
      <c r="AD12" s="17">
        <v>33587.511129999999</v>
      </c>
    </row>
    <row r="13" spans="1:30">
      <c r="A13" s="4"/>
      <c r="B13" s="10">
        <v>7</v>
      </c>
      <c r="C13" s="15">
        <v>7347.78</v>
      </c>
      <c r="D13" s="16">
        <v>3681.38</v>
      </c>
      <c r="E13" s="16">
        <v>2119.3912700000001</v>
      </c>
      <c r="F13" s="16">
        <v>1263.32096</v>
      </c>
      <c r="G13" s="16">
        <v>298.67120999999997</v>
      </c>
      <c r="H13" s="16">
        <v>3666.39</v>
      </c>
      <c r="I13" s="16">
        <v>560.91186000000005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500.73768000000001</v>
      </c>
      <c r="S13" s="16">
        <v>683.97011999999995</v>
      </c>
      <c r="T13" s="16">
        <v>632.29195000000004</v>
      </c>
      <c r="U13" s="16">
        <v>343.32096000000001</v>
      </c>
      <c r="V13" s="16">
        <v>333.30477000000002</v>
      </c>
      <c r="W13" s="16">
        <v>381.22807999999998</v>
      </c>
      <c r="X13" s="16">
        <v>98.829750000000004</v>
      </c>
      <c r="Y13" s="16">
        <v>131.80016000000001</v>
      </c>
      <c r="Z13" s="16">
        <v>4806.2299800000001</v>
      </c>
      <c r="AA13" s="16">
        <v>7347.7787699999999</v>
      </c>
      <c r="AB13" s="16"/>
      <c r="AC13" s="16"/>
      <c r="AD13" s="17">
        <v>34197.337519999994</v>
      </c>
    </row>
    <row r="14" spans="1:30">
      <c r="A14" s="4"/>
      <c r="B14" s="10">
        <v>8</v>
      </c>
      <c r="C14" s="15">
        <v>7480.7</v>
      </c>
      <c r="D14" s="16">
        <v>3705.31</v>
      </c>
      <c r="E14" s="16">
        <v>2117.6947300000002</v>
      </c>
      <c r="F14" s="16">
        <v>1288.0356899999999</v>
      </c>
      <c r="G14" s="16">
        <v>299.57519000000002</v>
      </c>
      <c r="H14" s="16">
        <v>3775.4</v>
      </c>
      <c r="I14" s="16">
        <v>569.41717000000006</v>
      </c>
      <c r="J14" s="16">
        <v>0</v>
      </c>
      <c r="K14" s="16">
        <v>0</v>
      </c>
      <c r="L14" s="16">
        <v>18.855550000000001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520.19272000000001</v>
      </c>
      <c r="S14" s="16">
        <v>664.10103000000004</v>
      </c>
      <c r="T14" s="16">
        <v>678.86153999999999</v>
      </c>
      <c r="U14" s="16">
        <v>338.35466000000002</v>
      </c>
      <c r="V14" s="16">
        <v>340.83105</v>
      </c>
      <c r="W14" s="16">
        <v>390.21708999999998</v>
      </c>
      <c r="X14" s="16">
        <v>105.31546</v>
      </c>
      <c r="Y14" s="16">
        <v>149.24571</v>
      </c>
      <c r="Z14" s="16">
        <v>4870.1149999999998</v>
      </c>
      <c r="AA14" s="16">
        <v>7480.6975899999998</v>
      </c>
      <c r="AB14" s="16"/>
      <c r="AC14" s="16"/>
      <c r="AD14" s="17">
        <v>34792.920180000001</v>
      </c>
    </row>
    <row r="15" spans="1:30">
      <c r="A15" s="4"/>
      <c r="B15" s="10">
        <v>9</v>
      </c>
      <c r="C15" s="15">
        <v>7727</v>
      </c>
      <c r="D15" s="16">
        <v>3817.31</v>
      </c>
      <c r="E15" s="16">
        <v>2199.9093899999998</v>
      </c>
      <c r="F15" s="16">
        <v>1301.12761</v>
      </c>
      <c r="G15" s="16">
        <v>316.27431999999999</v>
      </c>
      <c r="H15" s="16">
        <v>3909.68</v>
      </c>
      <c r="I15" s="16">
        <v>584.82804999999996</v>
      </c>
      <c r="J15" s="16">
        <v>21.697340000000001</v>
      </c>
      <c r="K15" s="16">
        <v>0</v>
      </c>
      <c r="L15" s="16">
        <v>22.297940000000001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556.47614999999996</v>
      </c>
      <c r="S15" s="16">
        <v>680.79121999999995</v>
      </c>
      <c r="T15" s="16">
        <v>686.73320999999999</v>
      </c>
      <c r="U15" s="16">
        <v>351.23450000000003</v>
      </c>
      <c r="V15" s="16">
        <v>332.84136999999998</v>
      </c>
      <c r="W15" s="16">
        <v>410.46992999999998</v>
      </c>
      <c r="X15" s="16">
        <v>111.61476</v>
      </c>
      <c r="Y15" s="16">
        <v>150.70289</v>
      </c>
      <c r="Z15" s="16">
        <v>4997.2983899999999</v>
      </c>
      <c r="AA15" s="16">
        <v>7726.9986799999997</v>
      </c>
      <c r="AB15" s="16"/>
      <c r="AC15" s="16"/>
      <c r="AD15" s="17">
        <v>35905.285749999988</v>
      </c>
    </row>
    <row r="16" spans="1:30">
      <c r="A16" s="4"/>
      <c r="B16" s="10">
        <v>10</v>
      </c>
      <c r="C16" s="15">
        <v>7691.43</v>
      </c>
      <c r="D16" s="16">
        <v>3732.94</v>
      </c>
      <c r="E16" s="16">
        <v>2148.5692800000002</v>
      </c>
      <c r="F16" s="16">
        <v>1275.46506</v>
      </c>
      <c r="G16" s="16">
        <v>308.90138999999999</v>
      </c>
      <c r="H16" s="16">
        <v>3958.49</v>
      </c>
      <c r="I16" s="16">
        <v>602.50896999999998</v>
      </c>
      <c r="J16" s="16">
        <v>29.319970000000001</v>
      </c>
      <c r="K16" s="16">
        <v>27.279990000000002</v>
      </c>
      <c r="L16" s="16">
        <v>26.2514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516.61766</v>
      </c>
      <c r="S16" s="16">
        <v>672.24165000000005</v>
      </c>
      <c r="T16" s="16">
        <v>695.78665000000001</v>
      </c>
      <c r="U16" s="16">
        <v>375.57405999999997</v>
      </c>
      <c r="V16" s="16">
        <v>345.80119000000002</v>
      </c>
      <c r="W16" s="16">
        <v>403.56335999999999</v>
      </c>
      <c r="X16" s="16">
        <v>98.560919999999996</v>
      </c>
      <c r="Y16" s="16">
        <v>164.98746</v>
      </c>
      <c r="Z16" s="16">
        <v>4972.0742600000003</v>
      </c>
      <c r="AA16" s="16">
        <v>7691.4290099999998</v>
      </c>
      <c r="AB16" s="16"/>
      <c r="AC16" s="16"/>
      <c r="AD16" s="17">
        <v>35737.792279999994</v>
      </c>
    </row>
    <row r="17" spans="1:30">
      <c r="A17" s="4"/>
      <c r="B17" s="10">
        <v>11</v>
      </c>
      <c r="C17" s="15">
        <v>7902.44</v>
      </c>
      <c r="D17" s="16">
        <v>3767.75</v>
      </c>
      <c r="E17" s="16">
        <v>2141.58673</v>
      </c>
      <c r="F17" s="16">
        <v>1317.01856</v>
      </c>
      <c r="G17" s="16">
        <v>309.13697999999999</v>
      </c>
      <c r="H17" s="16">
        <v>4134.71</v>
      </c>
      <c r="I17" s="16">
        <v>645.73623999999995</v>
      </c>
      <c r="J17" s="16">
        <v>35.515909999999998</v>
      </c>
      <c r="K17" s="16">
        <v>38.11965</v>
      </c>
      <c r="L17" s="16">
        <v>29.971620000000001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536.43164000000002</v>
      </c>
      <c r="S17" s="16">
        <v>708.89927999999998</v>
      </c>
      <c r="T17" s="16">
        <v>726.87918999999999</v>
      </c>
      <c r="U17" s="16">
        <v>378.85153000000003</v>
      </c>
      <c r="V17" s="16">
        <v>355.23577999999998</v>
      </c>
      <c r="W17" s="16">
        <v>409.31013999999999</v>
      </c>
      <c r="X17" s="16">
        <v>106.45095000000001</v>
      </c>
      <c r="Y17" s="16">
        <v>163.30181999999999</v>
      </c>
      <c r="Z17" s="16">
        <v>5076.5867099999996</v>
      </c>
      <c r="AA17" s="16">
        <v>7902.4460200000003</v>
      </c>
      <c r="AB17" s="16"/>
      <c r="AC17" s="16"/>
      <c r="AD17" s="17">
        <v>36686.378749999996</v>
      </c>
    </row>
    <row r="18" spans="1:30">
      <c r="A18" s="4"/>
      <c r="B18" s="10">
        <v>12</v>
      </c>
      <c r="C18" s="15">
        <v>8209.94</v>
      </c>
      <c r="D18" s="16">
        <v>3929.19</v>
      </c>
      <c r="E18" s="16">
        <v>2317.6044400000001</v>
      </c>
      <c r="F18" s="16">
        <v>1303.57052</v>
      </c>
      <c r="G18" s="16">
        <v>308.01564000000002</v>
      </c>
      <c r="H18" s="16">
        <v>4280.75</v>
      </c>
      <c r="I18" s="16">
        <v>743.55183999999997</v>
      </c>
      <c r="J18" s="16">
        <v>40.026209999999999</v>
      </c>
      <c r="K18" s="16">
        <v>54.77252</v>
      </c>
      <c r="L18" s="16">
        <v>33.588200000000001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533.09726999999998</v>
      </c>
      <c r="S18" s="16">
        <v>682.42769999999996</v>
      </c>
      <c r="T18" s="16">
        <v>783.91850999999997</v>
      </c>
      <c r="U18" s="16">
        <v>373.95292999999998</v>
      </c>
      <c r="V18" s="16">
        <v>331.97158999999999</v>
      </c>
      <c r="W18" s="16">
        <v>435.84151000000003</v>
      </c>
      <c r="X18" s="16">
        <v>110.65172</v>
      </c>
      <c r="Y18" s="16">
        <v>156.94871000000001</v>
      </c>
      <c r="Z18" s="16">
        <v>5327.08698</v>
      </c>
      <c r="AA18" s="16">
        <v>8209.9393099999998</v>
      </c>
      <c r="AB18" s="16"/>
      <c r="AC18" s="16"/>
      <c r="AD18" s="17">
        <v>38166.845599999993</v>
      </c>
    </row>
    <row r="19" spans="1:30">
      <c r="A19" s="1" t="s">
        <v>87</v>
      </c>
      <c r="B19" s="2"/>
      <c r="C19" s="12">
        <v>88022.34</v>
      </c>
      <c r="D19" s="13">
        <v>45087.540000000008</v>
      </c>
      <c r="E19" s="13">
        <v>25897.410680000001</v>
      </c>
      <c r="F19" s="13">
        <v>15413.603070000001</v>
      </c>
      <c r="G19" s="13">
        <v>3776.5298399999997</v>
      </c>
      <c r="H19" s="13">
        <v>42934.82</v>
      </c>
      <c r="I19" s="13">
        <v>6829.9133099999999</v>
      </c>
      <c r="J19" s="13">
        <v>126.55942999999999</v>
      </c>
      <c r="K19" s="13">
        <v>120.17216000000001</v>
      </c>
      <c r="L19" s="13">
        <v>130.96471000000003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5779.2188099999994</v>
      </c>
      <c r="S19" s="13">
        <v>7456.996689999999</v>
      </c>
      <c r="T19" s="13">
        <v>7579.3098599999994</v>
      </c>
      <c r="U19" s="13">
        <v>4041.5979699999998</v>
      </c>
      <c r="V19" s="13">
        <v>3673.6643300000005</v>
      </c>
      <c r="W19" s="13">
        <v>4607.2993200000001</v>
      </c>
      <c r="X19" s="13">
        <v>1154.05763</v>
      </c>
      <c r="Y19" s="13">
        <v>1435.0495500000002</v>
      </c>
      <c r="Z19" s="13">
        <v>58300.400570000005</v>
      </c>
      <c r="AA19" s="13">
        <v>88022.34736</v>
      </c>
      <c r="AB19" s="13"/>
      <c r="AC19" s="13"/>
      <c r="AD19" s="14">
        <v>410389.79528999992</v>
      </c>
    </row>
    <row r="20" spans="1:30">
      <c r="A20" s="1">
        <v>1996</v>
      </c>
      <c r="B20" s="1">
        <v>1</v>
      </c>
      <c r="C20" s="12">
        <v>8163.8</v>
      </c>
      <c r="D20" s="13">
        <v>3631.04</v>
      </c>
      <c r="E20" s="13">
        <v>2308.3227700000002</v>
      </c>
      <c r="F20" s="13">
        <v>996.94425000000001</v>
      </c>
      <c r="G20" s="13">
        <v>325.78050999999999</v>
      </c>
      <c r="H20" s="13">
        <v>4532.74</v>
      </c>
      <c r="I20" s="13">
        <v>837.53035</v>
      </c>
      <c r="J20" s="13">
        <v>50.192749999999997</v>
      </c>
      <c r="K20" s="13">
        <v>62.81183</v>
      </c>
      <c r="L20" s="13">
        <v>39.400840000000002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544.74536999999998</v>
      </c>
      <c r="S20" s="13">
        <v>731.82776000000001</v>
      </c>
      <c r="T20" s="13">
        <v>772.81407999999999</v>
      </c>
      <c r="U20" s="13">
        <v>404.46724999999998</v>
      </c>
      <c r="V20" s="13">
        <v>369.15366999999998</v>
      </c>
      <c r="W20" s="13">
        <v>426.01979</v>
      </c>
      <c r="X20" s="13">
        <v>123.48138</v>
      </c>
      <c r="Y20" s="13">
        <v>170.30132</v>
      </c>
      <c r="Z20" s="13">
        <v>5194.3260799999998</v>
      </c>
      <c r="AA20" s="13">
        <v>8163.7939200000001</v>
      </c>
      <c r="AB20" s="13"/>
      <c r="AC20" s="13"/>
      <c r="AD20" s="14">
        <v>37849.493919999994</v>
      </c>
    </row>
    <row r="21" spans="1:30">
      <c r="A21" s="4"/>
      <c r="B21" s="10">
        <v>2</v>
      </c>
      <c r="C21" s="15">
        <v>8495.69</v>
      </c>
      <c r="D21" s="16">
        <v>3652.15</v>
      </c>
      <c r="E21" s="16">
        <v>2323.68851</v>
      </c>
      <c r="F21" s="16">
        <v>1005.68794</v>
      </c>
      <c r="G21" s="16">
        <v>322.76580000000001</v>
      </c>
      <c r="H21" s="16">
        <v>4843.54</v>
      </c>
      <c r="I21" s="16">
        <v>881.47524999999996</v>
      </c>
      <c r="J21" s="16">
        <v>64.342160000000007</v>
      </c>
      <c r="K21" s="16">
        <v>72.352227999999997</v>
      </c>
      <c r="L21" s="16">
        <v>41.39472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551.43845999999996</v>
      </c>
      <c r="S21" s="16">
        <v>788.48306000000002</v>
      </c>
      <c r="T21" s="16">
        <v>831.90368999999998</v>
      </c>
      <c r="U21" s="16">
        <v>423.43959999999998</v>
      </c>
      <c r="V21" s="16">
        <v>407.64963</v>
      </c>
      <c r="W21" s="16">
        <v>466.07544000000001</v>
      </c>
      <c r="X21" s="16">
        <v>133.71422000000001</v>
      </c>
      <c r="Y21" s="16">
        <v>181.28003000000001</v>
      </c>
      <c r="Z21" s="16">
        <v>5328.6136079999997</v>
      </c>
      <c r="AA21" s="16">
        <v>8495.6907379999993</v>
      </c>
      <c r="AB21" s="16"/>
      <c r="AC21" s="16"/>
      <c r="AD21" s="17">
        <v>39311.375083999999</v>
      </c>
    </row>
    <row r="22" spans="1:30">
      <c r="A22" s="4"/>
      <c r="B22" s="10">
        <v>3</v>
      </c>
      <c r="C22" s="15">
        <v>8720.0499999999993</v>
      </c>
      <c r="D22" s="16">
        <v>3611.79</v>
      </c>
      <c r="E22" s="16">
        <v>2324.0956999999999</v>
      </c>
      <c r="F22" s="16">
        <v>999.82474999999999</v>
      </c>
      <c r="G22" s="16">
        <v>287.86515000000003</v>
      </c>
      <c r="H22" s="16">
        <v>5108.25</v>
      </c>
      <c r="I22" s="16">
        <v>900.95406000000003</v>
      </c>
      <c r="J22" s="16">
        <v>71.413579999999996</v>
      </c>
      <c r="K22" s="16">
        <v>82.908510000000007</v>
      </c>
      <c r="L22" s="16">
        <v>52.147239999999996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589.19407000000001</v>
      </c>
      <c r="S22" s="16">
        <v>838.57938000000001</v>
      </c>
      <c r="T22" s="16">
        <v>908.25260000000003</v>
      </c>
      <c r="U22" s="16">
        <v>428.13700999999998</v>
      </c>
      <c r="V22" s="16">
        <v>421.76285000000001</v>
      </c>
      <c r="W22" s="16">
        <v>498.01875000000001</v>
      </c>
      <c r="X22" s="16">
        <v>134.37607</v>
      </c>
      <c r="Y22" s="16">
        <v>182.51392000000001</v>
      </c>
      <c r="Z22" s="16">
        <v>5334.3010100000001</v>
      </c>
      <c r="AA22" s="16">
        <v>8720.0436399999999</v>
      </c>
      <c r="AB22" s="16"/>
      <c r="AC22" s="16"/>
      <c r="AD22" s="17">
        <v>40214.478289999999</v>
      </c>
    </row>
    <row r="23" spans="1:30">
      <c r="A23" s="4"/>
      <c r="B23" s="10">
        <v>4</v>
      </c>
      <c r="C23" s="15">
        <v>8843.14</v>
      </c>
      <c r="D23" s="16">
        <v>3685.48</v>
      </c>
      <c r="E23" s="16">
        <v>2400.1842999999999</v>
      </c>
      <c r="F23" s="16">
        <v>1017.57768</v>
      </c>
      <c r="G23" s="16">
        <v>267.72372999999999</v>
      </c>
      <c r="H23" s="16">
        <v>5157.66</v>
      </c>
      <c r="I23" s="16">
        <v>885.74354000000005</v>
      </c>
      <c r="J23" s="16">
        <v>61.260739999999998</v>
      </c>
      <c r="K23" s="16">
        <v>98.236059999999995</v>
      </c>
      <c r="L23" s="16">
        <v>59.405889999999999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590.80583000000001</v>
      </c>
      <c r="S23" s="16">
        <v>913.89706000000001</v>
      </c>
      <c r="T23" s="16">
        <v>831.37698</v>
      </c>
      <c r="U23" s="16">
        <v>419.01871999999997</v>
      </c>
      <c r="V23" s="16">
        <v>446.29039999999998</v>
      </c>
      <c r="W23" s="16">
        <v>522.19240000000002</v>
      </c>
      <c r="X23" s="16">
        <v>149.36829</v>
      </c>
      <c r="Y23" s="16">
        <v>180.05175</v>
      </c>
      <c r="Z23" s="16">
        <v>5445.1757500000003</v>
      </c>
      <c r="AA23" s="16">
        <v>8843.1333699999996</v>
      </c>
      <c r="AB23" s="16"/>
      <c r="AC23" s="16"/>
      <c r="AD23" s="17">
        <v>40817.72249</v>
      </c>
    </row>
    <row r="24" spans="1:30">
      <c r="A24" s="4"/>
      <c r="B24" s="10">
        <v>5</v>
      </c>
      <c r="C24" s="15">
        <v>8109.82</v>
      </c>
      <c r="D24" s="16">
        <v>2735.24</v>
      </c>
      <c r="E24" s="16">
        <v>1475.53449</v>
      </c>
      <c r="F24" s="16">
        <v>1009.56454</v>
      </c>
      <c r="G24" s="16">
        <v>250.14608999999999</v>
      </c>
      <c r="H24" s="16">
        <v>5374.57</v>
      </c>
      <c r="I24" s="16">
        <v>919.72153000000003</v>
      </c>
      <c r="J24" s="16">
        <v>72.510580000000004</v>
      </c>
      <c r="K24" s="16">
        <v>105.70887999999999</v>
      </c>
      <c r="L24" s="16">
        <v>65.342590000000001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612.17197999999996</v>
      </c>
      <c r="S24" s="16">
        <v>952.63405999999998</v>
      </c>
      <c r="T24" s="16">
        <v>843.40239999999994</v>
      </c>
      <c r="U24" s="16">
        <v>470.30743000000001</v>
      </c>
      <c r="V24" s="16">
        <v>466.51706000000001</v>
      </c>
      <c r="W24" s="16">
        <v>571.59313999999995</v>
      </c>
      <c r="X24" s="16">
        <v>130.62557000000001</v>
      </c>
      <c r="Y24" s="16">
        <v>164.03540000000001</v>
      </c>
      <c r="Z24" s="16">
        <v>4521.8535599999996</v>
      </c>
      <c r="AA24" s="16">
        <v>8109.81574</v>
      </c>
      <c r="AB24" s="16"/>
      <c r="AC24" s="16"/>
      <c r="AD24" s="17">
        <v>36961.11503999999</v>
      </c>
    </row>
    <row r="25" spans="1:30">
      <c r="A25" s="4"/>
      <c r="B25" s="10">
        <v>6</v>
      </c>
      <c r="C25" s="15">
        <v>8253.1</v>
      </c>
      <c r="D25" s="16">
        <v>2679.11</v>
      </c>
      <c r="E25" s="16">
        <v>1379.6272300000001</v>
      </c>
      <c r="F25" s="16">
        <v>1054.5374300000001</v>
      </c>
      <c r="G25" s="16">
        <v>244.94386</v>
      </c>
      <c r="H25" s="16">
        <v>5573.98</v>
      </c>
      <c r="I25" s="16">
        <v>963.44079999999997</v>
      </c>
      <c r="J25" s="16">
        <v>84.39864</v>
      </c>
      <c r="K25" s="16">
        <v>119.78976</v>
      </c>
      <c r="L25" s="16">
        <v>72.508020000000002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658.84762000000001</v>
      </c>
      <c r="S25" s="16">
        <v>946.32842000000005</v>
      </c>
      <c r="T25" s="16">
        <v>940.08031000000005</v>
      </c>
      <c r="U25" s="16">
        <v>467.22266999999999</v>
      </c>
      <c r="V25" s="16">
        <v>500.71129000000002</v>
      </c>
      <c r="W25" s="16">
        <v>557.27230999999995</v>
      </c>
      <c r="X25" s="16">
        <v>124.33425</v>
      </c>
      <c r="Y25" s="16">
        <v>139.05288999999999</v>
      </c>
      <c r="Z25" s="16">
        <v>4526.4375099999997</v>
      </c>
      <c r="AA25" s="16">
        <v>8253.0954999999994</v>
      </c>
      <c r="AB25" s="16"/>
      <c r="AC25" s="16"/>
      <c r="AD25" s="17">
        <v>37538.818509999997</v>
      </c>
    </row>
    <row r="26" spans="1:30">
      <c r="A26" s="4"/>
      <c r="B26" s="10">
        <v>7</v>
      </c>
      <c r="C26" s="15">
        <v>8342.73</v>
      </c>
      <c r="D26" s="16">
        <v>2607.08</v>
      </c>
      <c r="E26" s="16">
        <v>1304.7393400000001</v>
      </c>
      <c r="F26" s="16">
        <v>1052.30395</v>
      </c>
      <c r="G26" s="16">
        <v>250.04369</v>
      </c>
      <c r="H26" s="16">
        <v>5735.62</v>
      </c>
      <c r="I26" s="16">
        <v>1017.26349</v>
      </c>
      <c r="J26" s="16">
        <v>85.544049999999999</v>
      </c>
      <c r="K26" s="16">
        <v>134.03412</v>
      </c>
      <c r="L26" s="16">
        <v>77.619510000000005</v>
      </c>
      <c r="M26" s="16">
        <v>17.734449999999999</v>
      </c>
      <c r="N26" s="16">
        <v>0</v>
      </c>
      <c r="O26" s="16">
        <v>0</v>
      </c>
      <c r="P26" s="16">
        <v>0</v>
      </c>
      <c r="Q26" s="16">
        <v>0</v>
      </c>
      <c r="R26" s="16">
        <v>700.15069000000005</v>
      </c>
      <c r="S26" s="16">
        <v>1019.26454</v>
      </c>
      <c r="T26" s="16">
        <v>914.06821000000002</v>
      </c>
      <c r="U26" s="16">
        <v>490.38083999999998</v>
      </c>
      <c r="V26" s="16">
        <v>513.86084000000005</v>
      </c>
      <c r="W26" s="16">
        <v>637.01572999999996</v>
      </c>
      <c r="X26" s="16">
        <v>128.70090999999999</v>
      </c>
      <c r="Y26" s="16">
        <v>0</v>
      </c>
      <c r="Z26" s="16">
        <v>4418.6807900000003</v>
      </c>
      <c r="AA26" s="16">
        <v>8342.7243600000002</v>
      </c>
      <c r="AB26" s="16"/>
      <c r="AC26" s="16"/>
      <c r="AD26" s="17">
        <v>37789.559510000006</v>
      </c>
    </row>
    <row r="27" spans="1:30">
      <c r="A27" s="4"/>
      <c r="B27" s="10">
        <v>8</v>
      </c>
      <c r="C27" s="15">
        <v>8570.3700000000008</v>
      </c>
      <c r="D27" s="16">
        <v>2654.55</v>
      </c>
      <c r="E27" s="16">
        <v>1337.6542899999999</v>
      </c>
      <c r="F27" s="16">
        <v>1066.07077</v>
      </c>
      <c r="G27" s="16">
        <v>250.82787999999999</v>
      </c>
      <c r="H27" s="16">
        <v>5915.83</v>
      </c>
      <c r="I27" s="16">
        <v>1067.8863699999999</v>
      </c>
      <c r="J27" s="16">
        <v>90.130669999999995</v>
      </c>
      <c r="K27" s="16">
        <v>141.54691</v>
      </c>
      <c r="L27" s="16">
        <v>86.116479999999996</v>
      </c>
      <c r="M27" s="16">
        <v>20.360029999999998</v>
      </c>
      <c r="N27" s="16">
        <v>0</v>
      </c>
      <c r="O27" s="16">
        <v>0</v>
      </c>
      <c r="P27" s="16">
        <v>0</v>
      </c>
      <c r="Q27" s="16">
        <v>0</v>
      </c>
      <c r="R27" s="16">
        <v>678.47073999999998</v>
      </c>
      <c r="S27" s="16">
        <v>1035.8649600000001</v>
      </c>
      <c r="T27" s="16">
        <v>930.85050999999999</v>
      </c>
      <c r="U27" s="16">
        <v>507.89476000000002</v>
      </c>
      <c r="V27" s="16">
        <v>529.96632999999997</v>
      </c>
      <c r="W27" s="16">
        <v>689.66944000000001</v>
      </c>
      <c r="X27" s="16">
        <v>137.06631999999999</v>
      </c>
      <c r="Y27" s="16">
        <v>0</v>
      </c>
      <c r="Z27" s="16">
        <v>4551.3788999999997</v>
      </c>
      <c r="AA27" s="16">
        <v>8570.3764599999995</v>
      </c>
      <c r="AB27" s="16"/>
      <c r="AC27" s="16"/>
      <c r="AD27" s="17">
        <v>38832.881820000002</v>
      </c>
    </row>
    <row r="28" spans="1:30">
      <c r="A28" s="4"/>
      <c r="B28" s="10">
        <v>9</v>
      </c>
      <c r="C28" s="15">
        <v>8810.2800000000007</v>
      </c>
      <c r="D28" s="16">
        <v>2624.16</v>
      </c>
      <c r="E28" s="16">
        <v>1296.31285</v>
      </c>
      <c r="F28" s="16">
        <v>1075.1144400000001</v>
      </c>
      <c r="G28" s="16">
        <v>252.74007</v>
      </c>
      <c r="H28" s="16">
        <v>6186.11</v>
      </c>
      <c r="I28" s="16">
        <v>1073.5624700000001</v>
      </c>
      <c r="J28" s="16">
        <v>98.987570000000005</v>
      </c>
      <c r="K28" s="16">
        <v>150.90955</v>
      </c>
      <c r="L28" s="16">
        <v>91.515699999999995</v>
      </c>
      <c r="M28" s="16">
        <v>21.675719999999998</v>
      </c>
      <c r="N28" s="16">
        <v>0</v>
      </c>
      <c r="O28" s="16">
        <v>0</v>
      </c>
      <c r="P28" s="16">
        <v>0</v>
      </c>
      <c r="Q28" s="16">
        <v>0</v>
      </c>
      <c r="R28" s="16">
        <v>686.62288000000001</v>
      </c>
      <c r="S28" s="16">
        <v>1067.44676</v>
      </c>
      <c r="T28" s="16">
        <v>1071.00307</v>
      </c>
      <c r="U28" s="16">
        <v>510.92842999999999</v>
      </c>
      <c r="V28" s="16">
        <v>537.92971</v>
      </c>
      <c r="W28" s="16">
        <v>727.28489999999999</v>
      </c>
      <c r="X28" s="16">
        <v>148.24450999999999</v>
      </c>
      <c r="Y28" s="16">
        <v>0</v>
      </c>
      <c r="Z28" s="16">
        <v>4556.4893199999997</v>
      </c>
      <c r="AA28" s="16">
        <v>8810.2786300000007</v>
      </c>
      <c r="AB28" s="16"/>
      <c r="AC28" s="16"/>
      <c r="AD28" s="17">
        <v>39797.596579999998</v>
      </c>
    </row>
    <row r="29" spans="1:30">
      <c r="A29" s="4"/>
      <c r="B29" s="10">
        <v>10</v>
      </c>
      <c r="C29" s="15">
        <v>8942.82</v>
      </c>
      <c r="D29" s="16">
        <v>2681.74</v>
      </c>
      <c r="E29" s="16">
        <v>1319.01469</v>
      </c>
      <c r="F29" s="16">
        <v>1114.1931999999999</v>
      </c>
      <c r="G29" s="16">
        <v>248.53858</v>
      </c>
      <c r="H29" s="16">
        <v>6261.07</v>
      </c>
      <c r="I29" s="16">
        <v>1097.4698599999999</v>
      </c>
      <c r="J29" s="16">
        <v>104.07549</v>
      </c>
      <c r="K29" s="16">
        <v>163.52264</v>
      </c>
      <c r="L29" s="16">
        <v>104.3274</v>
      </c>
      <c r="M29" s="16">
        <v>23.622260000000001</v>
      </c>
      <c r="N29" s="16">
        <v>0</v>
      </c>
      <c r="O29" s="16">
        <v>0</v>
      </c>
      <c r="P29" s="16">
        <v>0</v>
      </c>
      <c r="Q29" s="16">
        <v>0</v>
      </c>
      <c r="R29" s="16">
        <v>683.31982000000005</v>
      </c>
      <c r="S29" s="16">
        <v>1073.0505800000001</v>
      </c>
      <c r="T29" s="16">
        <v>1115.4555399999999</v>
      </c>
      <c r="U29" s="16">
        <v>510.33472</v>
      </c>
      <c r="V29" s="16">
        <v>513.50789999999995</v>
      </c>
      <c r="W29" s="16">
        <v>716.813402</v>
      </c>
      <c r="X29" s="16">
        <v>155.57415</v>
      </c>
      <c r="Y29" s="16">
        <v>0</v>
      </c>
      <c r="Z29" s="16">
        <v>4635.4432800000004</v>
      </c>
      <c r="AA29" s="16">
        <v>8942.820232</v>
      </c>
      <c r="AB29" s="16"/>
      <c r="AC29" s="16"/>
      <c r="AD29" s="17">
        <v>40406.713743999993</v>
      </c>
    </row>
    <row r="30" spans="1:30">
      <c r="A30" s="4"/>
      <c r="B30" s="10">
        <v>11</v>
      </c>
      <c r="C30" s="15">
        <v>9149.6</v>
      </c>
      <c r="D30" s="16">
        <v>2712.12</v>
      </c>
      <c r="E30" s="16">
        <v>1344.5253600000001</v>
      </c>
      <c r="F30" s="16">
        <v>1114.6983</v>
      </c>
      <c r="G30" s="16">
        <v>252.89389</v>
      </c>
      <c r="H30" s="16">
        <v>6437.48</v>
      </c>
      <c r="I30" s="16">
        <v>1115.0130799999999</v>
      </c>
      <c r="J30" s="16">
        <v>114.04479000000001</v>
      </c>
      <c r="K30" s="16">
        <v>178.79299</v>
      </c>
      <c r="L30" s="16">
        <v>114.00642999999999</v>
      </c>
      <c r="M30" s="16">
        <v>27.449349999999999</v>
      </c>
      <c r="N30" s="16">
        <v>0</v>
      </c>
      <c r="O30" s="16">
        <v>0</v>
      </c>
      <c r="P30" s="16">
        <v>0</v>
      </c>
      <c r="Q30" s="16">
        <v>0</v>
      </c>
      <c r="R30" s="16">
        <v>689.61395000000005</v>
      </c>
      <c r="S30" s="16">
        <v>1066.6423199999999</v>
      </c>
      <c r="T30" s="16">
        <v>1126.4282700000001</v>
      </c>
      <c r="U30" s="16">
        <v>525.35799999999995</v>
      </c>
      <c r="V30" s="16">
        <v>542.14711999999997</v>
      </c>
      <c r="W30" s="16">
        <v>768.21687999999995</v>
      </c>
      <c r="X30" s="16">
        <v>169.76721000000001</v>
      </c>
      <c r="Y30" s="16">
        <v>0</v>
      </c>
      <c r="Z30" s="16">
        <v>4745.2873</v>
      </c>
      <c r="AA30" s="16">
        <v>9149.5979399999997</v>
      </c>
      <c r="AB30" s="16"/>
      <c r="AC30" s="16"/>
      <c r="AD30" s="17">
        <v>41343.683180000007</v>
      </c>
    </row>
    <row r="31" spans="1:30">
      <c r="A31" s="4"/>
      <c r="B31" s="10">
        <v>12</v>
      </c>
      <c r="C31" s="15">
        <v>9549.2099999999991</v>
      </c>
      <c r="D31" s="16">
        <v>2725.56</v>
      </c>
      <c r="E31" s="16">
        <v>1333.5338099999999</v>
      </c>
      <c r="F31" s="16">
        <v>1140.4509800000001</v>
      </c>
      <c r="G31" s="16">
        <v>251.57822999999999</v>
      </c>
      <c r="H31" s="16">
        <v>6823.67</v>
      </c>
      <c r="I31" s="16">
        <v>1146.3433199999999</v>
      </c>
      <c r="J31" s="16">
        <v>109.45926</v>
      </c>
      <c r="K31" s="16">
        <v>193.35884999999999</v>
      </c>
      <c r="L31" s="16">
        <v>143.18967000000001</v>
      </c>
      <c r="M31" s="16">
        <v>33.831699999999998</v>
      </c>
      <c r="N31" s="16">
        <v>0</v>
      </c>
      <c r="O31" s="16">
        <v>0</v>
      </c>
      <c r="P31" s="16">
        <v>0</v>
      </c>
      <c r="Q31" s="16">
        <v>0</v>
      </c>
      <c r="R31" s="16">
        <v>660.09609</v>
      </c>
      <c r="S31" s="16">
        <v>1132.88732</v>
      </c>
      <c r="T31" s="16">
        <v>1266.44515</v>
      </c>
      <c r="U31" s="16">
        <v>564.41213000000005</v>
      </c>
      <c r="V31" s="16">
        <v>578.55610000000001</v>
      </c>
      <c r="W31" s="16">
        <v>839.30879000000004</v>
      </c>
      <c r="X31" s="16">
        <v>155.76517000000001</v>
      </c>
      <c r="Y31" s="16">
        <v>0</v>
      </c>
      <c r="Z31" s="16">
        <v>4833.4181600000002</v>
      </c>
      <c r="AA31" s="16">
        <v>9549.2165700000005</v>
      </c>
      <c r="AB31" s="16"/>
      <c r="AC31" s="16"/>
      <c r="AD31" s="17">
        <v>43030.291299999997</v>
      </c>
    </row>
    <row r="32" spans="1:30">
      <c r="A32" s="1" t="s">
        <v>88</v>
      </c>
      <c r="B32" s="2"/>
      <c r="C32" s="12">
        <v>103950.60999999999</v>
      </c>
      <c r="D32" s="13">
        <v>36000.019999999997</v>
      </c>
      <c r="E32" s="13">
        <v>20147.233340000002</v>
      </c>
      <c r="F32" s="13">
        <v>12646.968229999999</v>
      </c>
      <c r="G32" s="13">
        <v>3205.8474799999995</v>
      </c>
      <c r="H32" s="13">
        <v>67950.52</v>
      </c>
      <c r="I32" s="13">
        <v>11906.404120000001</v>
      </c>
      <c r="J32" s="13">
        <v>1006.3602800000001</v>
      </c>
      <c r="K32" s="13">
        <v>1503.9723280000001</v>
      </c>
      <c r="L32" s="13">
        <v>946.97449000000006</v>
      </c>
      <c r="M32" s="13">
        <v>144.67350999999999</v>
      </c>
      <c r="N32" s="13">
        <v>0</v>
      </c>
      <c r="O32" s="13">
        <v>0</v>
      </c>
      <c r="P32" s="13">
        <v>0</v>
      </c>
      <c r="Q32" s="13">
        <v>0</v>
      </c>
      <c r="R32" s="13">
        <v>7645.4774999999991</v>
      </c>
      <c r="S32" s="13">
        <v>11566.906219999999</v>
      </c>
      <c r="T32" s="13">
        <v>11552.080809999999</v>
      </c>
      <c r="U32" s="13">
        <v>5721.9015600000002</v>
      </c>
      <c r="V32" s="13">
        <v>5828.0528999999997</v>
      </c>
      <c r="W32" s="13">
        <v>7419.4809719999994</v>
      </c>
      <c r="X32" s="13">
        <v>1691.0180500000001</v>
      </c>
      <c r="Y32" s="13">
        <v>1017.23531</v>
      </c>
      <c r="Z32" s="13">
        <v>58091.405267999988</v>
      </c>
      <c r="AA32" s="13">
        <v>103950.58709999999</v>
      </c>
      <c r="AB32" s="13"/>
      <c r="AC32" s="13"/>
      <c r="AD32" s="14">
        <v>473893.729468</v>
      </c>
    </row>
    <row r="33" spans="1:30">
      <c r="A33" s="1">
        <v>1997</v>
      </c>
      <c r="B33" s="1">
        <v>1</v>
      </c>
      <c r="C33" s="12">
        <v>9744.9699999999993</v>
      </c>
      <c r="D33" s="13">
        <v>2746.62</v>
      </c>
      <c r="E33" s="13">
        <v>1324.4738299999999</v>
      </c>
      <c r="F33" s="13">
        <v>1166.8625400000001</v>
      </c>
      <c r="G33" s="13">
        <v>255.28800000000001</v>
      </c>
      <c r="H33" s="13">
        <v>6998.34</v>
      </c>
      <c r="I33" s="13">
        <v>1179.4897699999999</v>
      </c>
      <c r="J33" s="13">
        <v>113.97150000000001</v>
      </c>
      <c r="K33" s="13">
        <v>212.2764</v>
      </c>
      <c r="L33" s="13">
        <v>157.35909000000001</v>
      </c>
      <c r="M33" s="13">
        <v>37.613979999999998</v>
      </c>
      <c r="N33" s="13">
        <v>0</v>
      </c>
      <c r="O33" s="13">
        <v>0</v>
      </c>
      <c r="P33" s="13">
        <v>0</v>
      </c>
      <c r="Q33" s="13">
        <v>0</v>
      </c>
      <c r="R33" s="13">
        <v>706.12667999999996</v>
      </c>
      <c r="S33" s="13">
        <v>1160.65499</v>
      </c>
      <c r="T33" s="13">
        <v>1196.93307</v>
      </c>
      <c r="U33" s="13">
        <v>610.63487999999995</v>
      </c>
      <c r="V33" s="13">
        <v>604.46446000000003</v>
      </c>
      <c r="W33" s="13">
        <v>859.05506000000003</v>
      </c>
      <c r="X33" s="13">
        <v>159.76881</v>
      </c>
      <c r="Y33" s="13">
        <v>0</v>
      </c>
      <c r="Z33" s="13">
        <v>4940.2377900000001</v>
      </c>
      <c r="AA33" s="13">
        <v>9744.9730600000003</v>
      </c>
      <c r="AB33" s="13"/>
      <c r="AC33" s="13"/>
      <c r="AD33" s="14">
        <v>43920.11391</v>
      </c>
    </row>
    <row r="34" spans="1:30">
      <c r="A34" s="4"/>
      <c r="B34" s="10">
        <v>2</v>
      </c>
      <c r="C34" s="15">
        <v>10348.35</v>
      </c>
      <c r="D34" s="16">
        <v>2924.75</v>
      </c>
      <c r="E34" s="16">
        <v>1409.0243599999999</v>
      </c>
      <c r="F34" s="16">
        <v>1261.98668</v>
      </c>
      <c r="G34" s="16">
        <v>253.74223000000001</v>
      </c>
      <c r="H34" s="16">
        <v>7423.6</v>
      </c>
      <c r="I34" s="16">
        <v>1205.6333500000001</v>
      </c>
      <c r="J34" s="16">
        <v>121.80519</v>
      </c>
      <c r="K34" s="16">
        <v>259.01222000000001</v>
      </c>
      <c r="L34" s="16">
        <v>158.73374000000001</v>
      </c>
      <c r="M34" s="16">
        <v>43.928759999999997</v>
      </c>
      <c r="N34" s="16">
        <v>0</v>
      </c>
      <c r="O34" s="16">
        <v>0</v>
      </c>
      <c r="P34" s="16">
        <v>0</v>
      </c>
      <c r="Q34" s="16">
        <v>0</v>
      </c>
      <c r="R34" s="16">
        <v>779.33576000000005</v>
      </c>
      <c r="S34" s="16">
        <v>1205.6035999999999</v>
      </c>
      <c r="T34" s="16">
        <v>1267.07428</v>
      </c>
      <c r="U34" s="16">
        <v>625.21883000000003</v>
      </c>
      <c r="V34" s="16">
        <v>644.16062999999997</v>
      </c>
      <c r="W34" s="16">
        <v>946.57839999999999</v>
      </c>
      <c r="X34" s="16">
        <v>166.51844</v>
      </c>
      <c r="Y34" s="16">
        <v>0</v>
      </c>
      <c r="Z34" s="16">
        <v>5244.0066699999998</v>
      </c>
      <c r="AA34" s="16">
        <v>10348.356470000001</v>
      </c>
      <c r="AB34" s="16"/>
      <c r="AC34" s="16"/>
      <c r="AD34" s="17">
        <v>46637.419609999997</v>
      </c>
    </row>
    <row r="35" spans="1:30">
      <c r="A35" s="4"/>
      <c r="B35" s="10">
        <v>3</v>
      </c>
      <c r="C35" s="15">
        <v>10739.49</v>
      </c>
      <c r="D35" s="16">
        <v>2926.92</v>
      </c>
      <c r="E35" s="16">
        <v>1346.6121599999999</v>
      </c>
      <c r="F35" s="16">
        <v>1325.36257</v>
      </c>
      <c r="G35" s="16">
        <v>254.94627</v>
      </c>
      <c r="H35" s="16">
        <v>7812.58</v>
      </c>
      <c r="I35" s="16">
        <v>1230.1497300000001</v>
      </c>
      <c r="J35" s="16">
        <v>126.16337</v>
      </c>
      <c r="K35" s="16">
        <v>273.58586000000003</v>
      </c>
      <c r="L35" s="16">
        <v>163.62862000000001</v>
      </c>
      <c r="M35" s="16">
        <v>47.448340000000002</v>
      </c>
      <c r="N35" s="16">
        <v>0</v>
      </c>
      <c r="O35" s="16">
        <v>0</v>
      </c>
      <c r="P35" s="16">
        <v>0</v>
      </c>
      <c r="Q35" s="16">
        <v>0</v>
      </c>
      <c r="R35" s="16">
        <v>812.06060000000002</v>
      </c>
      <c r="S35" s="16">
        <v>1334.31674</v>
      </c>
      <c r="T35" s="16">
        <v>1359.6852899999999</v>
      </c>
      <c r="U35" s="16">
        <v>635.81632999999999</v>
      </c>
      <c r="V35" s="16">
        <v>639.74571000000003</v>
      </c>
      <c r="W35" s="16">
        <v>1018.64375</v>
      </c>
      <c r="X35" s="16">
        <v>171.32490999999999</v>
      </c>
      <c r="Y35" s="16">
        <v>0</v>
      </c>
      <c r="Z35" s="16">
        <v>5289.1755499999999</v>
      </c>
      <c r="AA35" s="16">
        <v>10739.490250000001</v>
      </c>
      <c r="AB35" s="16"/>
      <c r="AC35" s="16"/>
      <c r="AD35" s="17">
        <v>48247.146049999996</v>
      </c>
    </row>
    <row r="36" spans="1:30">
      <c r="A36" s="4"/>
      <c r="B36" s="10">
        <v>4</v>
      </c>
      <c r="C36" s="15">
        <v>11263.42</v>
      </c>
      <c r="D36" s="16">
        <v>2971.9</v>
      </c>
      <c r="E36" s="16">
        <v>1340.5266099999999</v>
      </c>
      <c r="F36" s="16">
        <v>1357.61211</v>
      </c>
      <c r="G36" s="16">
        <v>273.76208000000003</v>
      </c>
      <c r="H36" s="16">
        <v>8291.52</v>
      </c>
      <c r="I36" s="16">
        <v>1388.60412</v>
      </c>
      <c r="J36" s="16">
        <v>140.88381999999999</v>
      </c>
      <c r="K36" s="16">
        <v>314.33339999999998</v>
      </c>
      <c r="L36" s="16">
        <v>156.69862000000001</v>
      </c>
      <c r="M36" s="16">
        <v>51.559930000000001</v>
      </c>
      <c r="N36" s="16">
        <v>0</v>
      </c>
      <c r="O36" s="16">
        <v>0</v>
      </c>
      <c r="P36" s="16">
        <v>0</v>
      </c>
      <c r="Q36" s="16">
        <v>0</v>
      </c>
      <c r="R36" s="16">
        <v>860.26905999999997</v>
      </c>
      <c r="S36" s="16">
        <v>1397.1775</v>
      </c>
      <c r="T36" s="16">
        <v>1400.67614</v>
      </c>
      <c r="U36" s="16">
        <v>685.06394</v>
      </c>
      <c r="V36" s="16">
        <v>669.47001</v>
      </c>
      <c r="W36" s="16">
        <v>1059.2158300000001</v>
      </c>
      <c r="X36" s="16">
        <v>167.57074</v>
      </c>
      <c r="Y36" s="16">
        <v>0</v>
      </c>
      <c r="Z36" s="16">
        <v>5563.4390000000003</v>
      </c>
      <c r="AA36" s="16">
        <v>11263.42391</v>
      </c>
      <c r="AB36" s="16"/>
      <c r="AC36" s="16"/>
      <c r="AD36" s="17">
        <v>50617.126819999998</v>
      </c>
    </row>
    <row r="37" spans="1:30">
      <c r="A37" s="4"/>
      <c r="B37" s="10">
        <v>5</v>
      </c>
      <c r="C37" s="15">
        <v>11724.29</v>
      </c>
      <c r="D37" s="16">
        <v>2845.72</v>
      </c>
      <c r="E37" s="16">
        <v>1233.34113</v>
      </c>
      <c r="F37" s="16">
        <v>1342.04521</v>
      </c>
      <c r="G37" s="16">
        <v>270.33084000000002</v>
      </c>
      <c r="H37" s="16">
        <v>8878.57</v>
      </c>
      <c r="I37" s="16">
        <v>1410.1905099999999</v>
      </c>
      <c r="J37" s="16">
        <v>150.54400999999999</v>
      </c>
      <c r="K37" s="16">
        <v>342.72692999999998</v>
      </c>
      <c r="L37" s="16">
        <v>166.58344</v>
      </c>
      <c r="M37" s="16">
        <v>57.117159999999998</v>
      </c>
      <c r="N37" s="16">
        <v>0</v>
      </c>
      <c r="O37" s="16">
        <v>0</v>
      </c>
      <c r="P37" s="16">
        <v>0</v>
      </c>
      <c r="Q37" s="16">
        <v>0</v>
      </c>
      <c r="R37" s="16">
        <v>953.70036000000005</v>
      </c>
      <c r="S37" s="16">
        <v>1512.56854</v>
      </c>
      <c r="T37" s="16">
        <v>1496.9959699999999</v>
      </c>
      <c r="U37" s="16">
        <v>754.65390000000002</v>
      </c>
      <c r="V37" s="16">
        <v>707.76433999999995</v>
      </c>
      <c r="W37" s="16">
        <v>1151.9071899999999</v>
      </c>
      <c r="X37" s="16">
        <v>173.82264000000001</v>
      </c>
      <c r="Y37" s="16">
        <v>0</v>
      </c>
      <c r="Z37" s="16">
        <v>5537.3387599999996</v>
      </c>
      <c r="AA37" s="16">
        <v>11724.292170000001</v>
      </c>
      <c r="AB37" s="16"/>
      <c r="AC37" s="16"/>
      <c r="AD37" s="17">
        <v>52434.503099999994</v>
      </c>
    </row>
    <row r="38" spans="1:30">
      <c r="A38" s="4"/>
      <c r="B38" s="10">
        <v>6</v>
      </c>
      <c r="C38" s="15">
        <v>12192.28</v>
      </c>
      <c r="D38" s="16">
        <v>2890.86</v>
      </c>
      <c r="E38" s="16">
        <v>1248.82269</v>
      </c>
      <c r="F38" s="16">
        <v>1359.95686</v>
      </c>
      <c r="G38" s="16">
        <v>282.07587000000001</v>
      </c>
      <c r="H38" s="16">
        <v>9301.41</v>
      </c>
      <c r="I38" s="16">
        <v>1669.75037</v>
      </c>
      <c r="J38" s="16">
        <v>174.45281</v>
      </c>
      <c r="K38" s="16">
        <v>342.51832000000002</v>
      </c>
      <c r="L38" s="16">
        <v>173.14599999999999</v>
      </c>
      <c r="M38" s="16">
        <v>62.227849999999997</v>
      </c>
      <c r="N38" s="16">
        <v>0</v>
      </c>
      <c r="O38" s="16">
        <v>0</v>
      </c>
      <c r="P38" s="16">
        <v>0</v>
      </c>
      <c r="Q38" s="16">
        <v>0</v>
      </c>
      <c r="R38" s="16">
        <v>932.06479999999999</v>
      </c>
      <c r="S38" s="16">
        <v>1500.3944200000001</v>
      </c>
      <c r="T38" s="16">
        <v>1577.2063000000001</v>
      </c>
      <c r="U38" s="16">
        <v>789.63256000000001</v>
      </c>
      <c r="V38" s="16">
        <v>739.16083000000003</v>
      </c>
      <c r="W38" s="16">
        <v>1164.4319</v>
      </c>
      <c r="X38" s="16">
        <v>176.43494000000001</v>
      </c>
      <c r="Y38" s="16">
        <v>0</v>
      </c>
      <c r="Z38" s="16">
        <v>5880.9477299999999</v>
      </c>
      <c r="AA38" s="16">
        <v>12192.276519999999</v>
      </c>
      <c r="AB38" s="16"/>
      <c r="AC38" s="16"/>
      <c r="AD38" s="17">
        <v>54650.050770000002</v>
      </c>
    </row>
    <row r="39" spans="1:30">
      <c r="A39" s="4"/>
      <c r="B39" s="10">
        <v>7</v>
      </c>
      <c r="C39" s="15">
        <v>12319.87</v>
      </c>
      <c r="D39" s="16">
        <v>2833.44</v>
      </c>
      <c r="E39" s="16">
        <v>1135.4561200000001</v>
      </c>
      <c r="F39" s="16">
        <v>1406.83473</v>
      </c>
      <c r="G39" s="16">
        <v>291.15302000000003</v>
      </c>
      <c r="H39" s="16">
        <v>9486.41</v>
      </c>
      <c r="I39" s="16">
        <v>1529.8801599999999</v>
      </c>
      <c r="J39" s="16">
        <v>193.28776999999999</v>
      </c>
      <c r="K39" s="16">
        <v>379.26074</v>
      </c>
      <c r="L39" s="16">
        <v>172.76320000000001</v>
      </c>
      <c r="M39" s="16">
        <v>67.703159999999997</v>
      </c>
      <c r="N39" s="16">
        <v>0</v>
      </c>
      <c r="O39" s="16">
        <v>0</v>
      </c>
      <c r="P39" s="16">
        <v>0</v>
      </c>
      <c r="Q39" s="16">
        <v>0</v>
      </c>
      <c r="R39" s="16">
        <v>943.01259000000005</v>
      </c>
      <c r="S39" s="16">
        <v>1610.8040900000001</v>
      </c>
      <c r="T39" s="16">
        <v>1624.9124099999999</v>
      </c>
      <c r="U39" s="16">
        <v>810.81308999999999</v>
      </c>
      <c r="V39" s="16">
        <v>796.91120000000001</v>
      </c>
      <c r="W39" s="16">
        <v>1189.20048</v>
      </c>
      <c r="X39" s="16">
        <v>167.87717000000001</v>
      </c>
      <c r="Y39" s="16">
        <v>0</v>
      </c>
      <c r="Z39" s="16">
        <v>5775.0762999999997</v>
      </c>
      <c r="AA39" s="16">
        <v>12319.869930000001</v>
      </c>
      <c r="AB39" s="16"/>
      <c r="AC39" s="16"/>
      <c r="AD39" s="17">
        <v>55054.536160000011</v>
      </c>
    </row>
    <row r="40" spans="1:30">
      <c r="A40" s="4"/>
      <c r="B40" s="10">
        <v>8</v>
      </c>
      <c r="C40" s="15">
        <v>12726.74</v>
      </c>
      <c r="D40" s="16">
        <v>2770.62</v>
      </c>
      <c r="E40" s="16">
        <v>998.64292</v>
      </c>
      <c r="F40" s="16">
        <v>1463.4900399999999</v>
      </c>
      <c r="G40" s="16">
        <v>308.48588000000001</v>
      </c>
      <c r="H40" s="16">
        <v>9956.1200000000008</v>
      </c>
      <c r="I40" s="16">
        <v>1644.8246200000001</v>
      </c>
      <c r="J40" s="16">
        <v>200.26933</v>
      </c>
      <c r="K40" s="16">
        <v>373.28973999999999</v>
      </c>
      <c r="L40" s="16">
        <v>171.61860999999999</v>
      </c>
      <c r="M40" s="16">
        <v>79.142750000000007</v>
      </c>
      <c r="N40" s="16">
        <v>0</v>
      </c>
      <c r="O40" s="16">
        <v>0</v>
      </c>
      <c r="P40" s="16">
        <v>0</v>
      </c>
      <c r="Q40" s="16">
        <v>0</v>
      </c>
      <c r="R40" s="16">
        <v>1029.1707200000001</v>
      </c>
      <c r="S40" s="16">
        <v>1556.38825</v>
      </c>
      <c r="T40" s="16">
        <v>1696.7622699999999</v>
      </c>
      <c r="U40" s="16">
        <v>871.64323999999999</v>
      </c>
      <c r="V40" s="16">
        <v>892.46392000000003</v>
      </c>
      <c r="W40" s="16">
        <v>1273.3453099999999</v>
      </c>
      <c r="X40" s="16">
        <v>167.20597000000001</v>
      </c>
      <c r="Y40" s="16">
        <v>0</v>
      </c>
      <c r="Z40" s="16">
        <v>5927.5458399999998</v>
      </c>
      <c r="AA40" s="16">
        <v>12726.743570000001</v>
      </c>
      <c r="AB40" s="16"/>
      <c r="AC40" s="16"/>
      <c r="AD40" s="17">
        <v>56834.512979999992</v>
      </c>
    </row>
    <row r="41" spans="1:30">
      <c r="A41" s="4"/>
      <c r="B41" s="10">
        <v>9</v>
      </c>
      <c r="C41" s="15">
        <v>13401.61</v>
      </c>
      <c r="D41" s="16">
        <v>2766.5</v>
      </c>
      <c r="E41" s="16">
        <v>962.73639000000003</v>
      </c>
      <c r="F41" s="16">
        <v>1489.7137499999999</v>
      </c>
      <c r="G41" s="16">
        <v>314.05473999999998</v>
      </c>
      <c r="H41" s="16">
        <v>10635.12</v>
      </c>
      <c r="I41" s="16">
        <v>1840.7483500000001</v>
      </c>
      <c r="J41" s="16">
        <v>259.15890999999999</v>
      </c>
      <c r="K41" s="16">
        <v>408.51557000000003</v>
      </c>
      <c r="L41" s="16">
        <v>182.19470000000001</v>
      </c>
      <c r="M41" s="16">
        <v>80.022199999999998</v>
      </c>
      <c r="N41" s="16">
        <v>0</v>
      </c>
      <c r="O41" s="16">
        <v>0</v>
      </c>
      <c r="P41" s="16">
        <v>0</v>
      </c>
      <c r="Q41" s="16">
        <v>0</v>
      </c>
      <c r="R41" s="16">
        <v>1103.97649</v>
      </c>
      <c r="S41" s="16">
        <v>1639.79638</v>
      </c>
      <c r="T41" s="16">
        <v>1703.8715199999999</v>
      </c>
      <c r="U41" s="16">
        <v>939.75738999999999</v>
      </c>
      <c r="V41" s="16">
        <v>916.96013000000005</v>
      </c>
      <c r="W41" s="16">
        <v>1366.0491400000001</v>
      </c>
      <c r="X41" s="16">
        <v>194.06045</v>
      </c>
      <c r="Y41" s="16">
        <v>0</v>
      </c>
      <c r="Z41" s="16">
        <v>6206.8115799999996</v>
      </c>
      <c r="AA41" s="16">
        <v>13401.616110000001</v>
      </c>
      <c r="AB41" s="16"/>
      <c r="AC41" s="16"/>
      <c r="AD41" s="17">
        <v>59813.273799999995</v>
      </c>
    </row>
    <row r="42" spans="1:30">
      <c r="A42" s="4"/>
      <c r="B42" s="10">
        <v>10</v>
      </c>
      <c r="C42" s="15">
        <v>13336.05</v>
      </c>
      <c r="D42" s="16">
        <v>2569.9299999999998</v>
      </c>
      <c r="E42" s="16">
        <v>727.80655000000002</v>
      </c>
      <c r="F42" s="16">
        <v>1509.73226</v>
      </c>
      <c r="G42" s="16">
        <v>332.39449999999999</v>
      </c>
      <c r="H42" s="16">
        <v>10766.13</v>
      </c>
      <c r="I42" s="16">
        <v>1674.59593</v>
      </c>
      <c r="J42" s="16">
        <v>287.209</v>
      </c>
      <c r="K42" s="16">
        <v>450.23730999999998</v>
      </c>
      <c r="L42" s="16">
        <v>206.42273</v>
      </c>
      <c r="M42" s="16">
        <v>92.845460000000003</v>
      </c>
      <c r="N42" s="16">
        <v>0</v>
      </c>
      <c r="O42" s="16">
        <v>0</v>
      </c>
      <c r="P42" s="16">
        <v>0</v>
      </c>
      <c r="Q42" s="16">
        <v>0</v>
      </c>
      <c r="R42" s="16">
        <v>1264.2661900000001</v>
      </c>
      <c r="S42" s="16">
        <v>1625.0479700000001</v>
      </c>
      <c r="T42" s="16">
        <v>1674.9436700000001</v>
      </c>
      <c r="U42" s="16">
        <v>1003.28918</v>
      </c>
      <c r="V42" s="16">
        <v>914.56868999999995</v>
      </c>
      <c r="W42" s="16">
        <v>1380.86203</v>
      </c>
      <c r="X42" s="16">
        <v>191.82803999999999</v>
      </c>
      <c r="Y42" s="16">
        <v>0</v>
      </c>
      <c r="Z42" s="16">
        <v>5894.0087400000002</v>
      </c>
      <c r="AA42" s="16">
        <v>13336.049510000001</v>
      </c>
      <c r="AB42" s="16"/>
      <c r="AC42" s="16"/>
      <c r="AD42" s="17">
        <v>59238.21776</v>
      </c>
    </row>
    <row r="43" spans="1:30">
      <c r="A43" s="4"/>
      <c r="B43" s="10">
        <v>11</v>
      </c>
      <c r="C43" s="15">
        <v>14108.73</v>
      </c>
      <c r="D43" s="16">
        <v>2319.63</v>
      </c>
      <c r="E43" s="16">
        <v>410.49292000000003</v>
      </c>
      <c r="F43" s="16">
        <v>1561.6491100000001</v>
      </c>
      <c r="G43" s="16">
        <v>347.49360000000001</v>
      </c>
      <c r="H43" s="16">
        <v>11789.08</v>
      </c>
      <c r="I43" s="16">
        <v>1682.3967399999999</v>
      </c>
      <c r="J43" s="16">
        <v>417.01683000000003</v>
      </c>
      <c r="K43" s="16">
        <v>777.79281000000003</v>
      </c>
      <c r="L43" s="16">
        <v>205.39894000000001</v>
      </c>
      <c r="M43" s="16">
        <v>109.22995</v>
      </c>
      <c r="N43" s="16">
        <v>0</v>
      </c>
      <c r="O43" s="16">
        <v>0</v>
      </c>
      <c r="P43" s="16">
        <v>0</v>
      </c>
      <c r="Q43" s="16">
        <v>0</v>
      </c>
      <c r="R43" s="16">
        <v>1359.25287</v>
      </c>
      <c r="S43" s="16">
        <v>1778.8621000000001</v>
      </c>
      <c r="T43" s="16">
        <v>1773.13832</v>
      </c>
      <c r="U43" s="16">
        <v>1008.53287</v>
      </c>
      <c r="V43" s="16">
        <v>960.53498999999999</v>
      </c>
      <c r="W43" s="16">
        <v>1516.9045000000001</v>
      </c>
      <c r="X43" s="16">
        <v>200.02887999999999</v>
      </c>
      <c r="Y43" s="16">
        <v>0</v>
      </c>
      <c r="Z43" s="16">
        <v>6049.6189999999997</v>
      </c>
      <c r="AA43" s="16">
        <v>14108.72543</v>
      </c>
      <c r="AB43" s="16"/>
      <c r="AC43" s="16"/>
      <c r="AD43" s="17">
        <v>62484.509859999991</v>
      </c>
    </row>
    <row r="44" spans="1:30">
      <c r="A44" s="4"/>
      <c r="B44" s="10">
        <v>12</v>
      </c>
      <c r="C44" s="15">
        <v>14002.88</v>
      </c>
      <c r="D44" s="16">
        <v>1882.73</v>
      </c>
      <c r="E44" s="16">
        <v>0</v>
      </c>
      <c r="F44" s="16">
        <v>1571.3740399999999</v>
      </c>
      <c r="G44" s="16">
        <v>311.36257999999998</v>
      </c>
      <c r="H44" s="16">
        <v>12120.14</v>
      </c>
      <c r="I44" s="16">
        <v>1861.4776099999999</v>
      </c>
      <c r="J44" s="16">
        <v>410.03971999999999</v>
      </c>
      <c r="K44" s="16">
        <v>679.28006000000005</v>
      </c>
      <c r="L44" s="16">
        <v>210.00695999999999</v>
      </c>
      <c r="M44" s="16">
        <v>123.47839</v>
      </c>
      <c r="N44" s="16">
        <v>0</v>
      </c>
      <c r="O44" s="16">
        <v>0</v>
      </c>
      <c r="P44" s="16">
        <v>0</v>
      </c>
      <c r="Q44" s="16">
        <v>0</v>
      </c>
      <c r="R44" s="16">
        <v>1367.19955</v>
      </c>
      <c r="S44" s="16">
        <v>1802.43724</v>
      </c>
      <c r="T44" s="16">
        <v>1812.2711200000001</v>
      </c>
      <c r="U44" s="16">
        <v>1057.49956</v>
      </c>
      <c r="V44" s="16">
        <v>987.07464000000004</v>
      </c>
      <c r="W44" s="16">
        <v>1608.27187</v>
      </c>
      <c r="X44" s="16">
        <v>201.09958</v>
      </c>
      <c r="Y44" s="16">
        <v>0</v>
      </c>
      <c r="Z44" s="16">
        <v>5735.1468999999997</v>
      </c>
      <c r="AA44" s="16">
        <v>14002.87292</v>
      </c>
      <c r="AB44" s="16"/>
      <c r="AC44" s="16"/>
      <c r="AD44" s="17">
        <v>61746.642739999981</v>
      </c>
    </row>
    <row r="45" spans="1:30">
      <c r="A45" s="1" t="s">
        <v>89</v>
      </c>
      <c r="B45" s="2"/>
      <c r="C45" s="12">
        <v>145908.68000000002</v>
      </c>
      <c r="D45" s="13">
        <v>32449.62</v>
      </c>
      <c r="E45" s="13">
        <v>12137.935680000001</v>
      </c>
      <c r="F45" s="13">
        <v>16816.619900000002</v>
      </c>
      <c r="G45" s="13">
        <v>3495.08961</v>
      </c>
      <c r="H45" s="13">
        <v>113459.02</v>
      </c>
      <c r="I45" s="13">
        <v>18317.741259999995</v>
      </c>
      <c r="J45" s="13">
        <v>2594.8022599999995</v>
      </c>
      <c r="K45" s="13">
        <v>4812.8293600000006</v>
      </c>
      <c r="L45" s="13">
        <v>2124.55465</v>
      </c>
      <c r="M45" s="13">
        <v>852.31793000000005</v>
      </c>
      <c r="N45" s="13">
        <v>0</v>
      </c>
      <c r="O45" s="13">
        <v>0</v>
      </c>
      <c r="P45" s="13">
        <v>0</v>
      </c>
      <c r="Q45" s="13">
        <v>0</v>
      </c>
      <c r="R45" s="13">
        <v>12110.435670000001</v>
      </c>
      <c r="S45" s="13">
        <v>18124.051820000001</v>
      </c>
      <c r="T45" s="13">
        <v>18584.470360000003</v>
      </c>
      <c r="U45" s="13">
        <v>9792.555769999999</v>
      </c>
      <c r="V45" s="13">
        <v>9473.2795500000011</v>
      </c>
      <c r="W45" s="13">
        <v>14534.465460000003</v>
      </c>
      <c r="X45" s="13">
        <v>2137.5405699999997</v>
      </c>
      <c r="Y45" s="13">
        <v>0</v>
      </c>
      <c r="Z45" s="13">
        <v>68043.353860000003</v>
      </c>
      <c r="AA45" s="13">
        <v>145908.68985</v>
      </c>
      <c r="AB45" s="13"/>
      <c r="AC45" s="13"/>
      <c r="AD45" s="14">
        <v>651678.05355999991</v>
      </c>
    </row>
    <row r="46" spans="1:30">
      <c r="A46" s="1">
        <v>1998</v>
      </c>
      <c r="B46" s="1">
        <v>1</v>
      </c>
      <c r="C46" s="12">
        <v>14759.99</v>
      </c>
      <c r="D46" s="13">
        <v>2124.69</v>
      </c>
      <c r="E46" s="13">
        <v>168.21243999999999</v>
      </c>
      <c r="F46" s="13">
        <v>1632.82761</v>
      </c>
      <c r="G46" s="13">
        <v>323.64834999999999</v>
      </c>
      <c r="H46" s="13">
        <v>12635.31</v>
      </c>
      <c r="I46" s="13">
        <v>1812.86842</v>
      </c>
      <c r="J46" s="13">
        <v>426.64177999999998</v>
      </c>
      <c r="K46" s="13">
        <v>741.06664999999998</v>
      </c>
      <c r="L46" s="13">
        <v>221.02243000000001</v>
      </c>
      <c r="M46" s="13">
        <v>129.43572</v>
      </c>
      <c r="N46" s="13">
        <v>0</v>
      </c>
      <c r="O46" s="13">
        <v>0</v>
      </c>
      <c r="P46" s="13">
        <v>0</v>
      </c>
      <c r="Q46" s="13">
        <v>0</v>
      </c>
      <c r="R46" s="13">
        <v>1443.14636</v>
      </c>
      <c r="S46" s="13">
        <v>1977.74209</v>
      </c>
      <c r="T46" s="13">
        <v>1827.0384799999999</v>
      </c>
      <c r="U46" s="13">
        <v>1096.4124200000001</v>
      </c>
      <c r="V46" s="13">
        <v>1110.96973</v>
      </c>
      <c r="W46" s="13">
        <v>1627.05798</v>
      </c>
      <c r="X46" s="13">
        <v>221.90167</v>
      </c>
      <c r="Y46" s="13">
        <v>0</v>
      </c>
      <c r="Z46" s="13">
        <v>6140.9305899999999</v>
      </c>
      <c r="AA46" s="13">
        <v>14759.992130000001</v>
      </c>
      <c r="AB46" s="13"/>
      <c r="AC46" s="13"/>
      <c r="AD46" s="14">
        <v>65180.904849999992</v>
      </c>
    </row>
    <row r="47" spans="1:30">
      <c r="A47" s="4"/>
      <c r="B47" s="10">
        <v>2</v>
      </c>
      <c r="C47" s="15">
        <v>15290.13</v>
      </c>
      <c r="D47" s="16">
        <v>2149.15</v>
      </c>
      <c r="E47" s="16">
        <v>153.79132000000001</v>
      </c>
      <c r="F47" s="16">
        <v>1681.08104</v>
      </c>
      <c r="G47" s="16">
        <v>314.27656000000002</v>
      </c>
      <c r="H47" s="16">
        <v>13140.98</v>
      </c>
      <c r="I47" s="16">
        <v>1844.6069399999999</v>
      </c>
      <c r="J47" s="16">
        <v>455.29147</v>
      </c>
      <c r="K47" s="16">
        <v>840.53540999999996</v>
      </c>
      <c r="L47" s="16">
        <v>213.66068999999999</v>
      </c>
      <c r="M47" s="16">
        <v>135.29615000000001</v>
      </c>
      <c r="N47" s="16">
        <v>0</v>
      </c>
      <c r="O47" s="16">
        <v>0</v>
      </c>
      <c r="P47" s="16">
        <v>0</v>
      </c>
      <c r="Q47" s="16">
        <v>0</v>
      </c>
      <c r="R47" s="16">
        <v>1503.8031699999999</v>
      </c>
      <c r="S47" s="16">
        <v>1952.5589</v>
      </c>
      <c r="T47" s="16">
        <v>1889.2397100000001</v>
      </c>
      <c r="U47" s="16">
        <v>1172.2943700000001</v>
      </c>
      <c r="V47" s="16">
        <v>1163.4881600000001</v>
      </c>
      <c r="W47" s="16">
        <v>1731.99369</v>
      </c>
      <c r="X47" s="16">
        <v>238.21385000000001</v>
      </c>
      <c r="Y47" s="16">
        <v>0</v>
      </c>
      <c r="Z47" s="16">
        <v>6371.2894299999998</v>
      </c>
      <c r="AA47" s="16">
        <v>15290.131429999999</v>
      </c>
      <c r="AB47" s="16"/>
      <c r="AC47" s="16"/>
      <c r="AD47" s="17">
        <v>67531.812290000002</v>
      </c>
    </row>
    <row r="48" spans="1:30">
      <c r="A48" s="4"/>
      <c r="B48" s="10">
        <v>3</v>
      </c>
      <c r="C48" s="15">
        <v>15332.89</v>
      </c>
      <c r="D48" s="16">
        <v>2157.1</v>
      </c>
      <c r="E48" s="16">
        <v>155.16378</v>
      </c>
      <c r="F48" s="16">
        <v>1681.51522</v>
      </c>
      <c r="G48" s="16">
        <v>320.41915999999998</v>
      </c>
      <c r="H48" s="16">
        <v>13175.79</v>
      </c>
      <c r="I48" s="16">
        <v>1706.88238</v>
      </c>
      <c r="J48" s="16">
        <v>494.98070000000001</v>
      </c>
      <c r="K48" s="16">
        <v>883.97816999999998</v>
      </c>
      <c r="L48" s="16">
        <v>212.9091</v>
      </c>
      <c r="M48" s="16">
        <v>142.35741999999999</v>
      </c>
      <c r="N48" s="16">
        <v>0</v>
      </c>
      <c r="O48" s="16">
        <v>0</v>
      </c>
      <c r="P48" s="16">
        <v>0</v>
      </c>
      <c r="Q48" s="16">
        <v>0</v>
      </c>
      <c r="R48" s="16">
        <v>1522.7801400000001</v>
      </c>
      <c r="S48" s="16">
        <v>1939.55359</v>
      </c>
      <c r="T48" s="16">
        <v>1886.0039400000001</v>
      </c>
      <c r="U48" s="16">
        <v>1157.8083300000001</v>
      </c>
      <c r="V48" s="16">
        <v>1180.2026499999999</v>
      </c>
      <c r="W48" s="16">
        <v>1792.6701</v>
      </c>
      <c r="X48" s="16">
        <v>255.66523000000001</v>
      </c>
      <c r="Y48" s="16">
        <v>0</v>
      </c>
      <c r="Z48" s="16">
        <v>6326.1840099999999</v>
      </c>
      <c r="AA48" s="16">
        <v>15332.88991</v>
      </c>
      <c r="AB48" s="16"/>
      <c r="AC48" s="16"/>
      <c r="AD48" s="17">
        <v>67657.743830000007</v>
      </c>
    </row>
    <row r="49" spans="1:30">
      <c r="A49" s="4"/>
      <c r="B49" s="10">
        <v>4</v>
      </c>
      <c r="C49" s="15">
        <v>15851.9</v>
      </c>
      <c r="D49" s="16">
        <v>2174.0700000000002</v>
      </c>
      <c r="E49" s="16">
        <v>126.17872</v>
      </c>
      <c r="F49" s="16">
        <v>1709.3436899999999</v>
      </c>
      <c r="G49" s="16">
        <v>338.55284</v>
      </c>
      <c r="H49" s="16">
        <v>13677.83</v>
      </c>
      <c r="I49" s="16">
        <v>1829.15364</v>
      </c>
      <c r="J49" s="16">
        <v>538.84397000000001</v>
      </c>
      <c r="K49" s="16">
        <v>885.98746000000006</v>
      </c>
      <c r="L49" s="16">
        <v>212.54973000000001</v>
      </c>
      <c r="M49" s="16">
        <v>146.77770000000001</v>
      </c>
      <c r="N49" s="16">
        <v>0</v>
      </c>
      <c r="O49" s="16">
        <v>0</v>
      </c>
      <c r="P49" s="16">
        <v>0</v>
      </c>
      <c r="Q49" s="16">
        <v>0</v>
      </c>
      <c r="R49" s="16">
        <v>1598.5254</v>
      </c>
      <c r="S49" s="16">
        <v>1970.22153</v>
      </c>
      <c r="T49" s="16">
        <v>1983.5698400000001</v>
      </c>
      <c r="U49" s="16">
        <v>1195.4678799999999</v>
      </c>
      <c r="V49" s="16">
        <v>1276.8382999999999</v>
      </c>
      <c r="W49" s="16">
        <v>1741.8112799999999</v>
      </c>
      <c r="X49" s="16">
        <v>298.07796000000002</v>
      </c>
      <c r="Y49" s="16">
        <v>0</v>
      </c>
      <c r="Z49" s="16">
        <v>6610.9103100000002</v>
      </c>
      <c r="AA49" s="16">
        <v>15851.899939999999</v>
      </c>
      <c r="AB49" s="16"/>
      <c r="AC49" s="16"/>
      <c r="AD49" s="17">
        <v>70018.510190000001</v>
      </c>
    </row>
    <row r="50" spans="1:30">
      <c r="A50" s="4"/>
      <c r="B50" s="10">
        <v>5</v>
      </c>
      <c r="C50" s="15">
        <v>15873.79</v>
      </c>
      <c r="D50" s="16">
        <v>2130.79</v>
      </c>
      <c r="E50" s="16">
        <v>112.56675</v>
      </c>
      <c r="F50" s="16">
        <v>1674.43524</v>
      </c>
      <c r="G50" s="16">
        <v>343.77919000000003</v>
      </c>
      <c r="H50" s="16">
        <v>13743</v>
      </c>
      <c r="I50" s="16">
        <v>1752.3970999999999</v>
      </c>
      <c r="J50" s="16">
        <v>551.82410000000004</v>
      </c>
      <c r="K50" s="16">
        <v>941.01980000000003</v>
      </c>
      <c r="L50" s="16">
        <v>223.0881</v>
      </c>
      <c r="M50" s="16">
        <v>152.35319000000001</v>
      </c>
      <c r="N50" s="16">
        <v>0</v>
      </c>
      <c r="O50" s="16">
        <v>0</v>
      </c>
      <c r="P50" s="16">
        <v>0</v>
      </c>
      <c r="Q50" s="16">
        <v>0</v>
      </c>
      <c r="R50" s="16">
        <v>1771.4134100000001</v>
      </c>
      <c r="S50" s="16">
        <v>1895.30728</v>
      </c>
      <c r="T50" s="16">
        <v>1964.6514500000001</v>
      </c>
      <c r="U50" s="16">
        <v>1195.38401</v>
      </c>
      <c r="V50" s="16">
        <v>1330.5239999999999</v>
      </c>
      <c r="W50" s="16">
        <v>1672.7193299999999</v>
      </c>
      <c r="X50" s="16">
        <v>292.32636000000002</v>
      </c>
      <c r="Y50" s="16">
        <v>0</v>
      </c>
      <c r="Z50" s="16">
        <v>6599.4016300000003</v>
      </c>
      <c r="AA50" s="16">
        <v>15873.78931</v>
      </c>
      <c r="AB50" s="16"/>
      <c r="AC50" s="16"/>
      <c r="AD50" s="17">
        <v>70094.56025000001</v>
      </c>
    </row>
    <row r="51" spans="1:30">
      <c r="A51" s="4"/>
      <c r="B51" s="10">
        <v>6</v>
      </c>
      <c r="C51" s="15">
        <v>15645.63</v>
      </c>
      <c r="D51" s="16">
        <v>2033.02</v>
      </c>
      <c r="E51" s="16">
        <v>43.034410000000001</v>
      </c>
      <c r="F51" s="16">
        <v>1651.0467000000001</v>
      </c>
      <c r="G51" s="16">
        <v>338.94418999999999</v>
      </c>
      <c r="H51" s="16">
        <v>13612.6</v>
      </c>
      <c r="I51" s="16">
        <v>1598.0127600000001</v>
      </c>
      <c r="J51" s="16">
        <v>584.32258999999999</v>
      </c>
      <c r="K51" s="16">
        <v>997.63274000000001</v>
      </c>
      <c r="L51" s="16">
        <v>222.57905</v>
      </c>
      <c r="M51" s="16">
        <v>163.20661000000001</v>
      </c>
      <c r="N51" s="16">
        <v>0</v>
      </c>
      <c r="O51" s="16">
        <v>0</v>
      </c>
      <c r="P51" s="16">
        <v>0</v>
      </c>
      <c r="Q51" s="16">
        <v>0</v>
      </c>
      <c r="R51" s="16">
        <v>1685.48741</v>
      </c>
      <c r="S51" s="16">
        <v>1867.1832899999999</v>
      </c>
      <c r="T51" s="16">
        <v>1895.1685</v>
      </c>
      <c r="U51" s="16">
        <v>1253.80135</v>
      </c>
      <c r="V51" s="16">
        <v>1365.90644</v>
      </c>
      <c r="W51" s="16">
        <v>1661.319</v>
      </c>
      <c r="X51" s="16">
        <v>317.97906999999998</v>
      </c>
      <c r="Y51" s="16">
        <v>0</v>
      </c>
      <c r="Z51" s="16">
        <v>6475.7629200000001</v>
      </c>
      <c r="AA51" s="16">
        <v>15645.624110000001</v>
      </c>
      <c r="AB51" s="16"/>
      <c r="AC51" s="16"/>
      <c r="AD51" s="17">
        <v>69058.261140000002</v>
      </c>
    </row>
    <row r="52" spans="1:30">
      <c r="A52" s="4"/>
      <c r="B52" s="10">
        <v>7</v>
      </c>
      <c r="C52" s="15">
        <v>15995.74</v>
      </c>
      <c r="D52" s="16">
        <v>2103.0700000000002</v>
      </c>
      <c r="E52" s="16">
        <v>43.034410000000001</v>
      </c>
      <c r="F52" s="16">
        <v>1707.72435</v>
      </c>
      <c r="G52" s="16">
        <v>352.32357000000002</v>
      </c>
      <c r="H52" s="16">
        <v>13892.65</v>
      </c>
      <c r="I52" s="16">
        <v>1539.1120000000001</v>
      </c>
      <c r="J52" s="16">
        <v>610.94100000000003</v>
      </c>
      <c r="K52" s="16">
        <v>1067.83761</v>
      </c>
      <c r="L52" s="16">
        <v>225.29734999999999</v>
      </c>
      <c r="M52" s="16">
        <v>174.25853000000001</v>
      </c>
      <c r="N52" s="16">
        <v>0</v>
      </c>
      <c r="O52" s="16">
        <v>0</v>
      </c>
      <c r="P52" s="16">
        <v>0</v>
      </c>
      <c r="Q52" s="16">
        <v>0</v>
      </c>
      <c r="R52" s="16">
        <v>1713.5688700000001</v>
      </c>
      <c r="S52" s="16">
        <v>1924.15464</v>
      </c>
      <c r="T52" s="16">
        <v>1860.4036699999999</v>
      </c>
      <c r="U52" s="16">
        <v>1297.4843000000001</v>
      </c>
      <c r="V52" s="16">
        <v>1401.19192</v>
      </c>
      <c r="W52" s="16">
        <v>1743.23171</v>
      </c>
      <c r="X52" s="16">
        <v>335.17991999999998</v>
      </c>
      <c r="Y52" s="16">
        <v>0</v>
      </c>
      <c r="Z52" s="16">
        <v>6620.6623099999997</v>
      </c>
      <c r="AA52" s="16">
        <v>15995.743850000001</v>
      </c>
      <c r="AB52" s="16"/>
      <c r="AC52" s="16"/>
      <c r="AD52" s="17">
        <v>70603.610010000004</v>
      </c>
    </row>
    <row r="53" spans="1:30">
      <c r="A53" s="4"/>
      <c r="B53" s="10">
        <v>8</v>
      </c>
      <c r="C53" s="15">
        <v>16323</v>
      </c>
      <c r="D53" s="16">
        <v>2109</v>
      </c>
      <c r="E53" s="16">
        <v>0</v>
      </c>
      <c r="F53" s="16">
        <v>1768</v>
      </c>
      <c r="G53" s="16">
        <v>341</v>
      </c>
      <c r="H53" s="16">
        <v>14214</v>
      </c>
      <c r="I53" s="16">
        <v>1577</v>
      </c>
      <c r="J53" s="16">
        <v>647</v>
      </c>
      <c r="K53" s="16">
        <v>1017</v>
      </c>
      <c r="L53" s="16">
        <v>226</v>
      </c>
      <c r="M53" s="16">
        <v>180</v>
      </c>
      <c r="N53" s="16">
        <v>0</v>
      </c>
      <c r="O53" s="16">
        <v>0</v>
      </c>
      <c r="P53" s="16">
        <v>0</v>
      </c>
      <c r="Q53" s="16">
        <v>0</v>
      </c>
      <c r="R53" s="16">
        <v>1768</v>
      </c>
      <c r="S53" s="16">
        <v>2063</v>
      </c>
      <c r="T53" s="16">
        <v>1845</v>
      </c>
      <c r="U53" s="16">
        <v>1332</v>
      </c>
      <c r="V53" s="16">
        <v>1468</v>
      </c>
      <c r="W53" s="16">
        <v>1733</v>
      </c>
      <c r="X53" s="16">
        <v>358</v>
      </c>
      <c r="Y53" s="16">
        <v>0</v>
      </c>
      <c r="Z53" s="16">
        <v>6709</v>
      </c>
      <c r="AA53" s="16">
        <v>16323</v>
      </c>
      <c r="AB53" s="16"/>
      <c r="AC53" s="16"/>
      <c r="AD53" s="17">
        <v>72001</v>
      </c>
    </row>
    <row r="54" spans="1:30">
      <c r="A54" s="4"/>
      <c r="B54" s="10">
        <v>9</v>
      </c>
      <c r="C54" s="15">
        <v>16625</v>
      </c>
      <c r="D54" s="16">
        <v>2142</v>
      </c>
      <c r="E54" s="16">
        <v>0</v>
      </c>
      <c r="F54" s="16">
        <v>1814</v>
      </c>
      <c r="G54" s="16">
        <v>328</v>
      </c>
      <c r="H54" s="16">
        <v>14483</v>
      </c>
      <c r="I54" s="16">
        <v>1579</v>
      </c>
      <c r="J54" s="16">
        <v>651</v>
      </c>
      <c r="K54" s="16">
        <v>1089</v>
      </c>
      <c r="L54" s="16">
        <v>228</v>
      </c>
      <c r="M54" s="16">
        <v>186</v>
      </c>
      <c r="N54" s="16">
        <v>0</v>
      </c>
      <c r="O54" s="16">
        <v>0</v>
      </c>
      <c r="P54" s="16">
        <v>0</v>
      </c>
      <c r="Q54" s="16">
        <v>0</v>
      </c>
      <c r="R54" s="16">
        <v>1837</v>
      </c>
      <c r="S54" s="16">
        <v>2026</v>
      </c>
      <c r="T54" s="16">
        <v>1894</v>
      </c>
      <c r="U54" s="16">
        <v>1355</v>
      </c>
      <c r="V54" s="16">
        <v>1518</v>
      </c>
      <c r="W54" s="16">
        <v>1734</v>
      </c>
      <c r="X54" s="16">
        <v>386</v>
      </c>
      <c r="Y54" s="16">
        <v>0</v>
      </c>
      <c r="Z54" s="16">
        <v>6900</v>
      </c>
      <c r="AA54" s="16">
        <v>16625</v>
      </c>
      <c r="AB54" s="16"/>
      <c r="AC54" s="16"/>
      <c r="AD54" s="17">
        <v>73400</v>
      </c>
    </row>
    <row r="55" spans="1:30">
      <c r="A55" s="4"/>
      <c r="B55" s="10">
        <v>10</v>
      </c>
      <c r="C55" s="15">
        <v>16959</v>
      </c>
      <c r="D55" s="16">
        <v>2158</v>
      </c>
      <c r="E55" s="16">
        <v>0</v>
      </c>
      <c r="F55" s="16">
        <v>1869</v>
      </c>
      <c r="G55" s="16">
        <v>289</v>
      </c>
      <c r="H55" s="16">
        <v>14801</v>
      </c>
      <c r="I55" s="16">
        <v>1622</v>
      </c>
      <c r="J55" s="16">
        <v>690</v>
      </c>
      <c r="K55" s="16">
        <v>1156</v>
      </c>
      <c r="L55" s="16">
        <v>234</v>
      </c>
      <c r="M55" s="16">
        <v>197</v>
      </c>
      <c r="N55" s="16">
        <v>0</v>
      </c>
      <c r="O55" s="16">
        <v>0</v>
      </c>
      <c r="P55" s="16">
        <v>0</v>
      </c>
      <c r="Q55" s="16">
        <v>0</v>
      </c>
      <c r="R55" s="16">
        <v>1843</v>
      </c>
      <c r="S55" s="16">
        <v>2019</v>
      </c>
      <c r="T55" s="16">
        <v>1823</v>
      </c>
      <c r="U55" s="16">
        <v>1396</v>
      </c>
      <c r="V55" s="16">
        <v>1590</v>
      </c>
      <c r="W55" s="16">
        <v>1826</v>
      </c>
      <c r="X55" s="16">
        <v>405</v>
      </c>
      <c r="Y55" s="16">
        <v>0</v>
      </c>
      <c r="Z55" s="16">
        <v>7128</v>
      </c>
      <c r="AA55" s="16">
        <v>16959</v>
      </c>
      <c r="AB55" s="16"/>
      <c r="AC55" s="16"/>
      <c r="AD55" s="17">
        <v>74964</v>
      </c>
    </row>
    <row r="56" spans="1:30">
      <c r="A56" s="4"/>
      <c r="B56" s="10">
        <v>11</v>
      </c>
      <c r="C56" s="15">
        <v>17212</v>
      </c>
      <c r="D56" s="16">
        <v>2264</v>
      </c>
      <c r="E56" s="16">
        <v>0</v>
      </c>
      <c r="F56" s="16">
        <v>1952</v>
      </c>
      <c r="G56" s="16">
        <v>312</v>
      </c>
      <c r="H56" s="16">
        <v>14948</v>
      </c>
      <c r="I56" s="16">
        <v>1588</v>
      </c>
      <c r="J56" s="16">
        <v>681</v>
      </c>
      <c r="K56" s="16">
        <v>1117</v>
      </c>
      <c r="L56" s="16">
        <v>250</v>
      </c>
      <c r="M56" s="16">
        <v>201</v>
      </c>
      <c r="N56" s="16">
        <v>0</v>
      </c>
      <c r="O56" s="16">
        <v>0</v>
      </c>
      <c r="P56" s="16">
        <v>0</v>
      </c>
      <c r="Q56" s="16">
        <v>0</v>
      </c>
      <c r="R56" s="16">
        <v>1933</v>
      </c>
      <c r="S56" s="16">
        <v>2049</v>
      </c>
      <c r="T56" s="16">
        <v>1814</v>
      </c>
      <c r="U56" s="16">
        <v>1414</v>
      </c>
      <c r="V56" s="16">
        <v>1636</v>
      </c>
      <c r="W56" s="16">
        <v>1812</v>
      </c>
      <c r="X56" s="16">
        <v>453</v>
      </c>
      <c r="Y56" s="16">
        <v>0</v>
      </c>
      <c r="Z56" s="16">
        <v>7259</v>
      </c>
      <c r="AA56" s="16">
        <v>17212</v>
      </c>
      <c r="AB56" s="16"/>
      <c r="AC56" s="16"/>
      <c r="AD56" s="17">
        <v>76107</v>
      </c>
    </row>
    <row r="57" spans="1:30">
      <c r="A57" s="4"/>
      <c r="B57" s="10">
        <v>12</v>
      </c>
      <c r="C57" s="15">
        <v>17618</v>
      </c>
      <c r="D57" s="16">
        <v>2282</v>
      </c>
      <c r="E57" s="16">
        <v>0</v>
      </c>
      <c r="F57" s="16">
        <v>1973</v>
      </c>
      <c r="G57" s="16">
        <v>309</v>
      </c>
      <c r="H57" s="16">
        <v>15336</v>
      </c>
      <c r="I57" s="16">
        <v>1618</v>
      </c>
      <c r="J57" s="16">
        <v>653</v>
      </c>
      <c r="K57" s="16">
        <v>1161</v>
      </c>
      <c r="L57" s="16">
        <v>242</v>
      </c>
      <c r="M57" s="16">
        <v>216</v>
      </c>
      <c r="N57" s="16">
        <v>0</v>
      </c>
      <c r="O57" s="16">
        <v>0</v>
      </c>
      <c r="P57" s="16">
        <v>0</v>
      </c>
      <c r="Q57" s="16">
        <v>0</v>
      </c>
      <c r="R57" s="16">
        <v>1970</v>
      </c>
      <c r="S57" s="16">
        <v>2033</v>
      </c>
      <c r="T57" s="16">
        <v>1881</v>
      </c>
      <c r="U57" s="16">
        <v>1470</v>
      </c>
      <c r="V57" s="16">
        <v>1771</v>
      </c>
      <c r="W57" s="16">
        <v>1846</v>
      </c>
      <c r="X57" s="16">
        <v>475</v>
      </c>
      <c r="Y57" s="16">
        <v>0</v>
      </c>
      <c r="Z57" s="16">
        <v>7523</v>
      </c>
      <c r="AA57" s="16">
        <v>17618</v>
      </c>
      <c r="AB57" s="16"/>
      <c r="AC57" s="16"/>
      <c r="AD57" s="17">
        <v>77995</v>
      </c>
    </row>
    <row r="58" spans="1:30">
      <c r="A58" s="1" t="s">
        <v>90</v>
      </c>
      <c r="B58" s="2"/>
      <c r="C58" s="12">
        <v>193487.07</v>
      </c>
      <c r="D58" s="13">
        <v>25826.89</v>
      </c>
      <c r="E58" s="13">
        <v>801.98182999999995</v>
      </c>
      <c r="F58" s="13">
        <v>21113.973850000002</v>
      </c>
      <c r="G58" s="13">
        <v>3910.9438599999999</v>
      </c>
      <c r="H58" s="13">
        <v>167660.16</v>
      </c>
      <c r="I58" s="13">
        <v>20067.033240000001</v>
      </c>
      <c r="J58" s="13">
        <v>6984.8456099999994</v>
      </c>
      <c r="K58" s="13">
        <v>11898.057839999999</v>
      </c>
      <c r="L58" s="13">
        <v>2711.1064500000002</v>
      </c>
      <c r="M58" s="13">
        <v>2023.68532</v>
      </c>
      <c r="N58" s="13">
        <v>0</v>
      </c>
      <c r="O58" s="13">
        <v>0</v>
      </c>
      <c r="P58" s="13">
        <v>0</v>
      </c>
      <c r="Q58" s="13">
        <v>0</v>
      </c>
      <c r="R58" s="13">
        <v>20589.724760000001</v>
      </c>
      <c r="S58" s="13">
        <v>23716.721320000001</v>
      </c>
      <c r="T58" s="13">
        <v>22563.07559</v>
      </c>
      <c r="U58" s="13">
        <v>15335.65266</v>
      </c>
      <c r="V58" s="13">
        <v>16812.121200000001</v>
      </c>
      <c r="W58" s="13">
        <v>20921.803090000001</v>
      </c>
      <c r="X58" s="13">
        <v>4036.3440599999999</v>
      </c>
      <c r="Y58" s="13">
        <v>0</v>
      </c>
      <c r="Z58" s="13">
        <v>80664.141199999998</v>
      </c>
      <c r="AA58" s="13">
        <v>193487.07068</v>
      </c>
      <c r="AB58" s="13"/>
      <c r="AC58" s="13"/>
      <c r="AD58" s="14">
        <v>854612.40256000008</v>
      </c>
    </row>
    <row r="59" spans="1:30">
      <c r="A59" s="1">
        <v>1999</v>
      </c>
      <c r="B59" s="1">
        <v>1</v>
      </c>
      <c r="C59" s="12">
        <v>18845</v>
      </c>
      <c r="D59" s="13">
        <v>2504</v>
      </c>
      <c r="E59" s="13">
        <v>0</v>
      </c>
      <c r="F59" s="13">
        <v>2193</v>
      </c>
      <c r="G59" s="13">
        <v>311</v>
      </c>
      <c r="H59" s="13">
        <v>16341</v>
      </c>
      <c r="I59" s="13">
        <v>1757</v>
      </c>
      <c r="J59" s="13">
        <v>717</v>
      </c>
      <c r="K59" s="13">
        <v>1237</v>
      </c>
      <c r="L59" s="13">
        <v>262</v>
      </c>
      <c r="M59" s="13">
        <v>231</v>
      </c>
      <c r="N59" s="13">
        <v>0</v>
      </c>
      <c r="O59" s="13">
        <v>0</v>
      </c>
      <c r="P59" s="13">
        <v>0</v>
      </c>
      <c r="Q59" s="13">
        <v>0</v>
      </c>
      <c r="R59" s="13">
        <v>2080</v>
      </c>
      <c r="S59" s="13">
        <v>2163</v>
      </c>
      <c r="T59" s="13">
        <v>1858</v>
      </c>
      <c r="U59" s="13">
        <v>1539</v>
      </c>
      <c r="V59" s="13">
        <v>1924</v>
      </c>
      <c r="W59" s="13">
        <v>2020</v>
      </c>
      <c r="X59" s="13">
        <v>553</v>
      </c>
      <c r="Y59" s="13">
        <v>0</v>
      </c>
      <c r="Z59" s="13">
        <v>8206</v>
      </c>
      <c r="AA59" s="13">
        <v>18845</v>
      </c>
      <c r="AB59" s="13"/>
      <c r="AC59" s="13"/>
      <c r="AD59" s="14">
        <v>83586</v>
      </c>
    </row>
    <row r="60" spans="1:30">
      <c r="A60" s="4"/>
      <c r="B60" s="10">
        <v>2</v>
      </c>
      <c r="C60" s="15">
        <v>19501</v>
      </c>
      <c r="D60" s="16">
        <v>315</v>
      </c>
      <c r="E60" s="16">
        <v>0</v>
      </c>
      <c r="F60" s="16">
        <v>0</v>
      </c>
      <c r="G60" s="16">
        <v>315</v>
      </c>
      <c r="H60" s="16">
        <v>19186</v>
      </c>
      <c r="I60" s="16">
        <v>1699</v>
      </c>
      <c r="J60" s="16">
        <v>713</v>
      </c>
      <c r="K60" s="16">
        <v>1295</v>
      </c>
      <c r="L60" s="16">
        <v>262</v>
      </c>
      <c r="M60" s="16">
        <v>234</v>
      </c>
      <c r="N60" s="16">
        <v>32</v>
      </c>
      <c r="O60" s="16">
        <v>2143</v>
      </c>
      <c r="P60" s="16">
        <v>0</v>
      </c>
      <c r="Q60" s="16">
        <v>0</v>
      </c>
      <c r="R60" s="16">
        <v>2215</v>
      </c>
      <c r="S60" s="16">
        <v>2360</v>
      </c>
      <c r="T60" s="16">
        <v>1895</v>
      </c>
      <c r="U60" s="16">
        <v>1635</v>
      </c>
      <c r="V60" s="16">
        <v>1983</v>
      </c>
      <c r="W60" s="16">
        <v>2119</v>
      </c>
      <c r="X60" s="16">
        <v>601</v>
      </c>
      <c r="Y60" s="16">
        <v>0</v>
      </c>
      <c r="Z60" s="16">
        <v>8302</v>
      </c>
      <c r="AA60" s="16">
        <v>19501</v>
      </c>
      <c r="AB60" s="16"/>
      <c r="AC60" s="16"/>
      <c r="AD60" s="17">
        <v>86306</v>
      </c>
    </row>
    <row r="61" spans="1:30">
      <c r="A61" s="4"/>
      <c r="B61" s="10">
        <v>3</v>
      </c>
      <c r="C61" s="15">
        <v>19836</v>
      </c>
      <c r="D61" s="16">
        <v>310</v>
      </c>
      <c r="E61" s="16">
        <v>0</v>
      </c>
      <c r="F61" s="16">
        <v>0</v>
      </c>
      <c r="G61" s="16">
        <v>310</v>
      </c>
      <c r="H61" s="16">
        <v>19526</v>
      </c>
      <c r="I61" s="16">
        <v>1708</v>
      </c>
      <c r="J61" s="16">
        <v>754</v>
      </c>
      <c r="K61" s="16">
        <v>1312</v>
      </c>
      <c r="L61" s="16">
        <v>273</v>
      </c>
      <c r="M61" s="16">
        <v>247</v>
      </c>
      <c r="N61" s="16">
        <v>36</v>
      </c>
      <c r="O61" s="16">
        <v>2137</v>
      </c>
      <c r="P61" s="16">
        <v>0</v>
      </c>
      <c r="Q61" s="16">
        <v>0</v>
      </c>
      <c r="R61" s="16">
        <v>2114</v>
      </c>
      <c r="S61" s="16">
        <v>2492</v>
      </c>
      <c r="T61" s="16">
        <v>1919</v>
      </c>
      <c r="U61" s="16">
        <v>1674</v>
      </c>
      <c r="V61" s="16">
        <v>2008</v>
      </c>
      <c r="W61" s="16">
        <v>2175</v>
      </c>
      <c r="X61" s="16">
        <v>677</v>
      </c>
      <c r="Y61" s="16">
        <v>0</v>
      </c>
      <c r="Z61" s="16">
        <v>8435</v>
      </c>
      <c r="AA61" s="16">
        <v>19836</v>
      </c>
      <c r="AB61" s="16"/>
      <c r="AC61" s="16"/>
      <c r="AD61" s="17">
        <v>87779</v>
      </c>
    </row>
    <row r="62" spans="1:30">
      <c r="A62" s="4"/>
      <c r="B62" s="10">
        <v>4</v>
      </c>
      <c r="C62" s="15">
        <v>20495</v>
      </c>
      <c r="D62" s="16">
        <v>294</v>
      </c>
      <c r="E62" s="16">
        <v>0</v>
      </c>
      <c r="F62" s="16">
        <v>0</v>
      </c>
      <c r="G62" s="16">
        <v>294</v>
      </c>
      <c r="H62" s="16">
        <v>20201</v>
      </c>
      <c r="I62" s="16">
        <v>1700</v>
      </c>
      <c r="J62" s="16">
        <v>791</v>
      </c>
      <c r="K62" s="16">
        <v>1438</v>
      </c>
      <c r="L62" s="16">
        <v>275</v>
      </c>
      <c r="M62" s="16">
        <v>246</v>
      </c>
      <c r="N62" s="16">
        <v>37</v>
      </c>
      <c r="O62" s="16">
        <v>2169</v>
      </c>
      <c r="P62" s="16">
        <v>0</v>
      </c>
      <c r="Q62" s="16">
        <v>0</v>
      </c>
      <c r="R62" s="16">
        <v>2254</v>
      </c>
      <c r="S62" s="16">
        <v>2488</v>
      </c>
      <c r="T62" s="16">
        <v>1978</v>
      </c>
      <c r="U62" s="16">
        <v>1678</v>
      </c>
      <c r="V62" s="16">
        <v>2206</v>
      </c>
      <c r="W62" s="16">
        <v>2226</v>
      </c>
      <c r="X62" s="16">
        <v>715</v>
      </c>
      <c r="Y62" s="16">
        <v>0</v>
      </c>
      <c r="Z62" s="16">
        <v>8805</v>
      </c>
      <c r="AA62" s="16">
        <v>20495</v>
      </c>
      <c r="AB62" s="16"/>
      <c r="AC62" s="16"/>
      <c r="AD62" s="17">
        <v>90785</v>
      </c>
    </row>
    <row r="63" spans="1:30">
      <c r="A63" s="4"/>
      <c r="B63" s="10">
        <v>5</v>
      </c>
      <c r="C63" s="15">
        <v>21077.3</v>
      </c>
      <c r="D63" s="16">
        <v>289.10000000000002</v>
      </c>
      <c r="E63" s="16">
        <v>0</v>
      </c>
      <c r="F63" s="16">
        <v>0</v>
      </c>
      <c r="G63" s="16">
        <v>289.10000000000002</v>
      </c>
      <c r="H63" s="16">
        <v>20788.2</v>
      </c>
      <c r="I63" s="16">
        <v>1762</v>
      </c>
      <c r="J63" s="16">
        <v>754.7</v>
      </c>
      <c r="K63" s="16">
        <v>1470.2</v>
      </c>
      <c r="L63" s="16">
        <v>278.10000000000002</v>
      </c>
      <c r="M63" s="16">
        <v>254</v>
      </c>
      <c r="N63" s="16">
        <v>51.2</v>
      </c>
      <c r="O63" s="16">
        <v>2237.5</v>
      </c>
      <c r="P63" s="16">
        <v>0</v>
      </c>
      <c r="Q63" s="16">
        <v>0</v>
      </c>
      <c r="R63" s="16">
        <v>2265.1999999999998</v>
      </c>
      <c r="S63" s="16">
        <v>2565.1999999999998</v>
      </c>
      <c r="T63" s="16">
        <v>2017</v>
      </c>
      <c r="U63" s="16">
        <v>1725</v>
      </c>
      <c r="V63" s="16">
        <v>2375.9</v>
      </c>
      <c r="W63" s="16">
        <v>2298.8000000000002</v>
      </c>
      <c r="X63" s="16">
        <v>733.4</v>
      </c>
      <c r="Y63" s="16">
        <v>0</v>
      </c>
      <c r="Z63" s="16">
        <v>9173.2999999999993</v>
      </c>
      <c r="AA63" s="16">
        <v>21077.3</v>
      </c>
      <c r="AB63" s="16"/>
      <c r="AC63" s="16"/>
      <c r="AD63" s="17">
        <v>93482.499999999985</v>
      </c>
    </row>
    <row r="64" spans="1:30">
      <c r="A64" s="4"/>
      <c r="B64" s="10">
        <v>6</v>
      </c>
      <c r="C64" s="15">
        <v>21223</v>
      </c>
      <c r="D64" s="16">
        <v>274.7</v>
      </c>
      <c r="E64" s="16">
        <v>0</v>
      </c>
      <c r="F64" s="16">
        <v>0</v>
      </c>
      <c r="G64" s="16">
        <v>274.7</v>
      </c>
      <c r="H64" s="16">
        <v>20948.3</v>
      </c>
      <c r="I64" s="16">
        <v>1713.5</v>
      </c>
      <c r="J64" s="16">
        <v>807.9</v>
      </c>
      <c r="K64" s="16">
        <v>1486.7</v>
      </c>
      <c r="L64" s="16">
        <v>271.3</v>
      </c>
      <c r="M64" s="16">
        <v>270.60000000000002</v>
      </c>
      <c r="N64" s="16">
        <v>57.5</v>
      </c>
      <c r="O64" s="16">
        <v>2223.1999999999998</v>
      </c>
      <c r="P64" s="16">
        <v>0</v>
      </c>
      <c r="Q64" s="16">
        <v>0</v>
      </c>
      <c r="R64" s="16">
        <v>2249</v>
      </c>
      <c r="S64" s="16">
        <v>3085</v>
      </c>
      <c r="T64" s="16">
        <v>2019.6</v>
      </c>
      <c r="U64" s="16">
        <v>1858.1</v>
      </c>
      <c r="V64" s="16">
        <v>2491.9</v>
      </c>
      <c r="W64" s="16">
        <v>2414</v>
      </c>
      <c r="X64" s="16">
        <v>0</v>
      </c>
      <c r="Y64" s="16">
        <v>0</v>
      </c>
      <c r="Z64" s="16">
        <v>8518.1</v>
      </c>
      <c r="AA64" s="16">
        <v>21223</v>
      </c>
      <c r="AB64" s="16"/>
      <c r="AC64" s="16"/>
      <c r="AD64" s="17">
        <v>93410.099999999991</v>
      </c>
    </row>
    <row r="65" spans="1:30">
      <c r="A65" s="4"/>
      <c r="B65" s="10">
        <v>7</v>
      </c>
      <c r="C65" s="15">
        <v>21983.9</v>
      </c>
      <c r="D65" s="16">
        <v>273</v>
      </c>
      <c r="E65" s="16">
        <v>0</v>
      </c>
      <c r="F65" s="16">
        <v>0</v>
      </c>
      <c r="G65" s="16">
        <v>273</v>
      </c>
      <c r="H65" s="16">
        <v>21710.9</v>
      </c>
      <c r="I65" s="16">
        <v>1732.2</v>
      </c>
      <c r="J65" s="16">
        <v>810.4</v>
      </c>
      <c r="K65" s="16">
        <v>1632</v>
      </c>
      <c r="L65" s="16">
        <v>268.39999999999998</v>
      </c>
      <c r="M65" s="16">
        <v>295.39999999999998</v>
      </c>
      <c r="N65" s="16">
        <v>60.6</v>
      </c>
      <c r="O65" s="16">
        <v>2281.1</v>
      </c>
      <c r="P65" s="16">
        <v>0</v>
      </c>
      <c r="Q65" s="16">
        <v>0</v>
      </c>
      <c r="R65" s="16">
        <v>2364.9</v>
      </c>
      <c r="S65" s="16">
        <v>3235.8</v>
      </c>
      <c r="T65" s="16">
        <v>2039.5</v>
      </c>
      <c r="U65" s="16">
        <v>1904.9</v>
      </c>
      <c r="V65" s="16">
        <v>2631.1</v>
      </c>
      <c r="W65" s="16">
        <v>2454.6</v>
      </c>
      <c r="X65" s="16">
        <v>0</v>
      </c>
      <c r="Y65" s="16">
        <v>0</v>
      </c>
      <c r="Z65" s="16">
        <v>8905.4</v>
      </c>
      <c r="AA65" s="16">
        <v>21983.9</v>
      </c>
      <c r="AB65" s="16"/>
      <c r="AC65" s="16"/>
      <c r="AD65" s="17">
        <v>96841</v>
      </c>
    </row>
    <row r="66" spans="1:30">
      <c r="A66" s="4"/>
      <c r="B66" s="10">
        <v>8</v>
      </c>
      <c r="C66" s="15">
        <v>21756.9</v>
      </c>
      <c r="D66" s="16">
        <v>270.5</v>
      </c>
      <c r="E66" s="16">
        <v>0</v>
      </c>
      <c r="F66" s="16">
        <v>0</v>
      </c>
      <c r="G66" s="16">
        <v>270.5</v>
      </c>
      <c r="H66" s="16">
        <v>21486.400000000001</v>
      </c>
      <c r="I66" s="16">
        <v>1705.8</v>
      </c>
      <c r="J66" s="16">
        <v>823.9</v>
      </c>
      <c r="K66" s="16">
        <v>1664.4</v>
      </c>
      <c r="L66" s="16">
        <v>279.5</v>
      </c>
      <c r="M66" s="16">
        <v>312.8</v>
      </c>
      <c r="N66" s="16">
        <v>64.2</v>
      </c>
      <c r="O66" s="16">
        <v>2285.4</v>
      </c>
      <c r="P66" s="16">
        <v>0</v>
      </c>
      <c r="Q66" s="16">
        <v>0</v>
      </c>
      <c r="R66" s="16">
        <v>2319</v>
      </c>
      <c r="S66" s="16">
        <v>3207.2</v>
      </c>
      <c r="T66" s="16">
        <v>1692.1</v>
      </c>
      <c r="U66" s="16">
        <v>1952.1</v>
      </c>
      <c r="V66" s="16">
        <v>2768.3</v>
      </c>
      <c r="W66" s="16">
        <v>2411.6999999999998</v>
      </c>
      <c r="X66" s="16">
        <v>0</v>
      </c>
      <c r="Y66" s="16">
        <v>0</v>
      </c>
      <c r="Z66" s="16">
        <v>9071.4</v>
      </c>
      <c r="AA66" s="16">
        <v>21756.9</v>
      </c>
      <c r="AB66" s="16"/>
      <c r="AC66" s="16"/>
      <c r="AD66" s="17">
        <v>96099</v>
      </c>
    </row>
    <row r="67" spans="1:30">
      <c r="A67" s="4"/>
      <c r="B67" s="10">
        <v>9</v>
      </c>
      <c r="C67" s="15">
        <v>21805.200000000001</v>
      </c>
      <c r="D67" s="16">
        <v>258.8</v>
      </c>
      <c r="E67" s="16">
        <v>0</v>
      </c>
      <c r="F67" s="16">
        <v>0</v>
      </c>
      <c r="G67" s="16">
        <v>258.8</v>
      </c>
      <c r="H67" s="16">
        <v>21546.400000000001</v>
      </c>
      <c r="I67" s="16">
        <v>1638.2</v>
      </c>
      <c r="J67" s="16">
        <v>817.2</v>
      </c>
      <c r="K67" s="16">
        <v>1687.9</v>
      </c>
      <c r="L67" s="16">
        <v>283.89999999999998</v>
      </c>
      <c r="M67" s="16">
        <v>332.2</v>
      </c>
      <c r="N67" s="16">
        <v>70.099999999999994</v>
      </c>
      <c r="O67" s="16">
        <v>2290.4</v>
      </c>
      <c r="P67" s="16">
        <v>0</v>
      </c>
      <c r="Q67" s="16">
        <v>0</v>
      </c>
      <c r="R67" s="16">
        <v>2331.4</v>
      </c>
      <c r="S67" s="16">
        <v>3184.3</v>
      </c>
      <c r="T67" s="16">
        <v>1714.1</v>
      </c>
      <c r="U67" s="16">
        <v>1996.1</v>
      </c>
      <c r="V67" s="16">
        <v>2800</v>
      </c>
      <c r="W67" s="16">
        <v>2400.6</v>
      </c>
      <c r="X67" s="16">
        <v>0</v>
      </c>
      <c r="Y67" s="16">
        <v>0</v>
      </c>
      <c r="Z67" s="16">
        <v>9077.6</v>
      </c>
      <c r="AA67" s="16">
        <v>21805.200000000001</v>
      </c>
      <c r="AB67" s="16"/>
      <c r="AC67" s="16"/>
      <c r="AD67" s="17">
        <v>96298.4</v>
      </c>
    </row>
    <row r="68" spans="1:30">
      <c r="A68" s="4"/>
      <c r="B68" s="10">
        <v>10</v>
      </c>
      <c r="C68" s="15">
        <v>22992</v>
      </c>
      <c r="D68" s="16">
        <v>263.39999999999998</v>
      </c>
      <c r="E68" s="16">
        <v>0</v>
      </c>
      <c r="F68" s="16">
        <v>0</v>
      </c>
      <c r="G68" s="16">
        <v>263.39999999999998</v>
      </c>
      <c r="H68" s="16">
        <v>22728.6</v>
      </c>
      <c r="I68" s="16">
        <v>1780.1</v>
      </c>
      <c r="J68" s="16">
        <v>830.6</v>
      </c>
      <c r="K68" s="16">
        <v>1773.7</v>
      </c>
      <c r="L68" s="16">
        <v>284.10000000000002</v>
      </c>
      <c r="M68" s="16">
        <v>341.4</v>
      </c>
      <c r="N68" s="16">
        <v>72.099999999999994</v>
      </c>
      <c r="O68" s="16">
        <v>2349.5</v>
      </c>
      <c r="P68" s="16">
        <v>0</v>
      </c>
      <c r="Q68" s="16">
        <v>0</v>
      </c>
      <c r="R68" s="16">
        <v>2423.9</v>
      </c>
      <c r="S68" s="16">
        <v>3368.2</v>
      </c>
      <c r="T68" s="16">
        <v>1891.3</v>
      </c>
      <c r="U68" s="16">
        <v>2111.3000000000002</v>
      </c>
      <c r="V68" s="16">
        <v>2994.4</v>
      </c>
      <c r="W68" s="16">
        <v>2508</v>
      </c>
      <c r="X68" s="16">
        <v>0</v>
      </c>
      <c r="Y68" s="16">
        <v>0</v>
      </c>
      <c r="Z68" s="16">
        <v>9574.6</v>
      </c>
      <c r="AA68" s="16">
        <v>22992</v>
      </c>
      <c r="AB68" s="16"/>
      <c r="AC68" s="16"/>
      <c r="AD68" s="17">
        <v>101542.6</v>
      </c>
    </row>
    <row r="69" spans="1:30">
      <c r="A69" s="4"/>
      <c r="B69" s="10">
        <v>11</v>
      </c>
      <c r="C69" s="15">
        <v>23024</v>
      </c>
      <c r="D69" s="16">
        <v>258.2</v>
      </c>
      <c r="E69" s="16">
        <v>0</v>
      </c>
      <c r="F69" s="16">
        <v>0</v>
      </c>
      <c r="G69" s="16">
        <v>258.2</v>
      </c>
      <c r="H69" s="16">
        <v>22765.8</v>
      </c>
      <c r="I69" s="16">
        <v>1736.9</v>
      </c>
      <c r="J69" s="16">
        <v>865.7</v>
      </c>
      <c r="K69" s="16">
        <v>1758.9</v>
      </c>
      <c r="L69" s="16">
        <v>278.5</v>
      </c>
      <c r="M69" s="16">
        <v>356.9</v>
      </c>
      <c r="N69" s="16">
        <v>79.3</v>
      </c>
      <c r="O69" s="16">
        <v>2360.1999999999998</v>
      </c>
      <c r="P69" s="16">
        <v>0</v>
      </c>
      <c r="Q69" s="16">
        <v>0</v>
      </c>
      <c r="R69" s="16">
        <v>2483.1</v>
      </c>
      <c r="S69" s="16">
        <v>3285</v>
      </c>
      <c r="T69" s="16">
        <v>1882</v>
      </c>
      <c r="U69" s="16">
        <v>2120.1</v>
      </c>
      <c r="V69" s="16">
        <v>3029.3</v>
      </c>
      <c r="W69" s="16">
        <v>2529.9</v>
      </c>
      <c r="X69" s="16">
        <v>0</v>
      </c>
      <c r="Y69" s="16">
        <v>0</v>
      </c>
      <c r="Z69" s="16">
        <v>9579.7000000000007</v>
      </c>
      <c r="AA69" s="16">
        <v>23024</v>
      </c>
      <c r="AB69" s="16"/>
      <c r="AC69" s="16"/>
      <c r="AD69" s="17">
        <v>101675.69999999998</v>
      </c>
    </row>
    <row r="70" spans="1:30">
      <c r="A70" s="4"/>
      <c r="B70" s="10">
        <v>12</v>
      </c>
      <c r="C70" s="15">
        <v>22522.29</v>
      </c>
      <c r="D70" s="16">
        <v>170.7</v>
      </c>
      <c r="E70" s="16">
        <v>0</v>
      </c>
      <c r="F70" s="16">
        <v>0</v>
      </c>
      <c r="G70" s="16">
        <v>170.7</v>
      </c>
      <c r="H70" s="16">
        <v>22351.599999999999</v>
      </c>
      <c r="I70" s="16">
        <v>1687.145</v>
      </c>
      <c r="J70" s="16">
        <v>829.9</v>
      </c>
      <c r="K70" s="16">
        <v>1740.4</v>
      </c>
      <c r="L70" s="16">
        <v>286.2</v>
      </c>
      <c r="M70" s="16">
        <v>376.7</v>
      </c>
      <c r="N70" s="16">
        <v>79.599999999999994</v>
      </c>
      <c r="O70" s="16">
        <v>2333.1999999999998</v>
      </c>
      <c r="P70" s="16">
        <v>0</v>
      </c>
      <c r="Q70" s="16">
        <v>0</v>
      </c>
      <c r="R70" s="16">
        <v>2308.0450000000001</v>
      </c>
      <c r="S70" s="16">
        <v>3149.7</v>
      </c>
      <c r="T70" s="16">
        <v>1952.3</v>
      </c>
      <c r="U70" s="16">
        <v>2104</v>
      </c>
      <c r="V70" s="16">
        <v>3006</v>
      </c>
      <c r="W70" s="16">
        <v>2498.4</v>
      </c>
      <c r="X70" s="16">
        <v>0</v>
      </c>
      <c r="Y70" s="16">
        <v>0</v>
      </c>
      <c r="Z70" s="16">
        <v>9393.7450000000008</v>
      </c>
      <c r="AA70" s="16">
        <v>22522.29</v>
      </c>
      <c r="AB70" s="16"/>
      <c r="AC70" s="16"/>
      <c r="AD70" s="17">
        <v>99482.914999999979</v>
      </c>
    </row>
    <row r="71" spans="1:30">
      <c r="A71" s="1" t="s">
        <v>91</v>
      </c>
      <c r="B71" s="2"/>
      <c r="C71" s="12">
        <v>255061.59000000003</v>
      </c>
      <c r="D71" s="13">
        <v>5481.3999999999987</v>
      </c>
      <c r="E71" s="13">
        <v>0</v>
      </c>
      <c r="F71" s="13">
        <v>2193</v>
      </c>
      <c r="G71" s="13">
        <v>3288.4</v>
      </c>
      <c r="H71" s="13">
        <v>249580.19999999998</v>
      </c>
      <c r="I71" s="13">
        <v>20619.845000000001</v>
      </c>
      <c r="J71" s="13">
        <v>9515.2999999999993</v>
      </c>
      <c r="K71" s="13">
        <v>18496.2</v>
      </c>
      <c r="L71" s="13">
        <v>3301.9999999999995</v>
      </c>
      <c r="M71" s="13">
        <v>3498</v>
      </c>
      <c r="N71" s="13">
        <v>639.6</v>
      </c>
      <c r="O71" s="13">
        <v>24809.500000000004</v>
      </c>
      <c r="P71" s="13">
        <v>0</v>
      </c>
      <c r="Q71" s="13">
        <v>0</v>
      </c>
      <c r="R71" s="13">
        <v>27407.544999999998</v>
      </c>
      <c r="S71" s="13">
        <v>34583.4</v>
      </c>
      <c r="T71" s="13">
        <v>22857.899999999998</v>
      </c>
      <c r="U71" s="13">
        <v>22297.599999999999</v>
      </c>
      <c r="V71" s="13">
        <v>30217.9</v>
      </c>
      <c r="W71" s="13">
        <v>28056</v>
      </c>
      <c r="X71" s="13">
        <v>3279.4</v>
      </c>
      <c r="Y71" s="13">
        <v>0</v>
      </c>
      <c r="Z71" s="13">
        <v>107041.845</v>
      </c>
      <c r="AA71" s="13">
        <v>255061.59000000003</v>
      </c>
      <c r="AB71" s="13"/>
      <c r="AC71" s="13"/>
      <c r="AD71" s="14">
        <v>1127288.2149999999</v>
      </c>
    </row>
    <row r="72" spans="1:30">
      <c r="A72" s="1">
        <v>2000</v>
      </c>
      <c r="B72" s="1">
        <v>1</v>
      </c>
      <c r="C72" s="12">
        <v>23977.81</v>
      </c>
      <c r="D72" s="13">
        <v>132.9</v>
      </c>
      <c r="E72" s="13">
        <v>0</v>
      </c>
      <c r="F72" s="13">
        <v>0</v>
      </c>
      <c r="G72" s="13">
        <v>132.9</v>
      </c>
      <c r="H72" s="13">
        <v>23844.92</v>
      </c>
      <c r="I72" s="13">
        <v>1848.4549999999999</v>
      </c>
      <c r="J72" s="13">
        <v>844.8</v>
      </c>
      <c r="K72" s="13">
        <v>1929.4</v>
      </c>
      <c r="L72" s="13">
        <v>292.3</v>
      </c>
      <c r="M72" s="13">
        <v>389.9</v>
      </c>
      <c r="N72" s="13">
        <v>81.8</v>
      </c>
      <c r="O72" s="13">
        <v>2470.4</v>
      </c>
      <c r="P72" s="13">
        <v>0</v>
      </c>
      <c r="Q72" s="13">
        <v>0</v>
      </c>
      <c r="R72" s="13">
        <v>2476.5549999999998</v>
      </c>
      <c r="S72" s="13">
        <v>3553</v>
      </c>
      <c r="T72" s="13">
        <v>1912.4</v>
      </c>
      <c r="U72" s="13">
        <v>2169.6</v>
      </c>
      <c r="V72" s="13">
        <v>3138.6</v>
      </c>
      <c r="W72" s="13">
        <v>2737.7</v>
      </c>
      <c r="X72" s="13">
        <v>0</v>
      </c>
      <c r="Y72" s="13">
        <v>0</v>
      </c>
      <c r="Z72" s="13">
        <v>9991.4549999999999</v>
      </c>
      <c r="AA72" s="13">
        <v>23977.81</v>
      </c>
      <c r="AB72" s="13"/>
      <c r="AC72" s="13"/>
      <c r="AD72" s="14">
        <v>105902.70500000002</v>
      </c>
    </row>
    <row r="73" spans="1:30">
      <c r="A73" s="4"/>
      <c r="B73" s="10">
        <v>2</v>
      </c>
      <c r="C73" s="15">
        <v>24454.19</v>
      </c>
      <c r="D73" s="16">
        <v>121</v>
      </c>
      <c r="E73" s="16">
        <v>0</v>
      </c>
      <c r="F73" s="16">
        <v>0</v>
      </c>
      <c r="G73" s="16">
        <v>121</v>
      </c>
      <c r="H73" s="16">
        <v>24333.200000000001</v>
      </c>
      <c r="I73" s="16">
        <v>1837.5450000000001</v>
      </c>
      <c r="J73" s="16">
        <v>890.2</v>
      </c>
      <c r="K73" s="16">
        <v>1833.6</v>
      </c>
      <c r="L73" s="16">
        <v>286.7</v>
      </c>
      <c r="M73" s="16">
        <v>404</v>
      </c>
      <c r="N73" s="16">
        <v>90</v>
      </c>
      <c r="O73" s="16">
        <v>2506.4</v>
      </c>
      <c r="P73" s="16">
        <v>0</v>
      </c>
      <c r="Q73" s="16">
        <v>0</v>
      </c>
      <c r="R73" s="16">
        <v>2590.645</v>
      </c>
      <c r="S73" s="16">
        <v>3527.9</v>
      </c>
      <c r="T73" s="16">
        <v>2026.8</v>
      </c>
      <c r="U73" s="16">
        <v>2326.8000000000002</v>
      </c>
      <c r="V73" s="16">
        <v>3263.9</v>
      </c>
      <c r="W73" s="16">
        <v>2748.7</v>
      </c>
      <c r="X73" s="16">
        <v>0</v>
      </c>
      <c r="Y73" s="16">
        <v>0</v>
      </c>
      <c r="Z73" s="16">
        <v>10056.445</v>
      </c>
      <c r="AA73" s="16">
        <v>24454.19</v>
      </c>
      <c r="AB73" s="16"/>
      <c r="AC73" s="16"/>
      <c r="AD73" s="17">
        <v>107873.215</v>
      </c>
    </row>
    <row r="74" spans="1:30">
      <c r="A74" s="4"/>
      <c r="B74" s="10">
        <v>3</v>
      </c>
      <c r="C74" s="15">
        <v>24338.5</v>
      </c>
      <c r="D74" s="16">
        <v>112.5</v>
      </c>
      <c r="E74" s="16">
        <v>0</v>
      </c>
      <c r="F74" s="16">
        <v>0</v>
      </c>
      <c r="G74" s="16">
        <v>112.5</v>
      </c>
      <c r="H74" s="16">
        <v>24226</v>
      </c>
      <c r="I74" s="16">
        <v>1810.6</v>
      </c>
      <c r="J74" s="16">
        <v>866.2</v>
      </c>
      <c r="K74" s="16">
        <v>1835.1</v>
      </c>
      <c r="L74" s="16">
        <v>289.39999999999998</v>
      </c>
      <c r="M74" s="16">
        <v>406.8</v>
      </c>
      <c r="N74" s="16">
        <v>89</v>
      </c>
      <c r="O74" s="16">
        <v>2443</v>
      </c>
      <c r="P74" s="16">
        <v>0</v>
      </c>
      <c r="Q74" s="16">
        <v>0</v>
      </c>
      <c r="R74" s="16">
        <v>2479.1999999999998</v>
      </c>
      <c r="S74" s="16">
        <v>3555.9</v>
      </c>
      <c r="T74" s="16">
        <v>2049.1999999999998</v>
      </c>
      <c r="U74" s="16">
        <v>2384.4</v>
      </c>
      <c r="V74" s="16">
        <v>3307.3</v>
      </c>
      <c r="W74" s="16">
        <v>2709.9</v>
      </c>
      <c r="X74" s="16">
        <v>0</v>
      </c>
      <c r="Y74" s="16">
        <v>0</v>
      </c>
      <c r="Z74" s="16">
        <v>10004.299999999999</v>
      </c>
      <c r="AA74" s="16">
        <v>24338.5</v>
      </c>
      <c r="AB74" s="16"/>
      <c r="AC74" s="16"/>
      <c r="AD74" s="17">
        <v>107358.29999999999</v>
      </c>
    </row>
    <row r="75" spans="1:30">
      <c r="A75" s="4"/>
      <c r="B75" s="10">
        <v>4</v>
      </c>
      <c r="C75" s="15">
        <v>25202.23</v>
      </c>
      <c r="D75" s="16">
        <v>114.76</v>
      </c>
      <c r="E75" s="16">
        <v>0</v>
      </c>
      <c r="F75" s="16">
        <v>0</v>
      </c>
      <c r="G75" s="16">
        <v>114.755</v>
      </c>
      <c r="H75" s="16">
        <v>25087.48</v>
      </c>
      <c r="I75" s="16">
        <v>1793.7550000000001</v>
      </c>
      <c r="J75" s="16">
        <v>886.6</v>
      </c>
      <c r="K75" s="16">
        <v>1864.8</v>
      </c>
      <c r="L75" s="16">
        <v>294.2</v>
      </c>
      <c r="M75" s="16">
        <v>403</v>
      </c>
      <c r="N75" s="16">
        <v>90.3</v>
      </c>
      <c r="O75" s="16">
        <v>2514.5549999999998</v>
      </c>
      <c r="P75" s="16">
        <v>0</v>
      </c>
      <c r="Q75" s="16">
        <v>0</v>
      </c>
      <c r="R75" s="16">
        <v>2689.355</v>
      </c>
      <c r="S75" s="16">
        <v>3709.8</v>
      </c>
      <c r="T75" s="16">
        <v>2165.6999999999998</v>
      </c>
      <c r="U75" s="16">
        <v>2497.8000000000002</v>
      </c>
      <c r="V75" s="16">
        <v>3428.9</v>
      </c>
      <c r="W75" s="16">
        <v>2748.7</v>
      </c>
      <c r="X75" s="16">
        <v>0</v>
      </c>
      <c r="Y75" s="16">
        <v>0</v>
      </c>
      <c r="Z75" s="16">
        <v>10210.065000000001</v>
      </c>
      <c r="AA75" s="16">
        <v>25202.22</v>
      </c>
      <c r="AB75" s="16"/>
      <c r="AC75" s="16"/>
      <c r="AD75" s="17">
        <v>111018.97500000001</v>
      </c>
    </row>
    <row r="76" spans="1:30">
      <c r="A76" s="4"/>
      <c r="B76" s="10">
        <v>5</v>
      </c>
      <c r="C76" s="15">
        <v>24913.8</v>
      </c>
      <c r="D76" s="16">
        <v>110.7</v>
      </c>
      <c r="E76" s="16">
        <v>0</v>
      </c>
      <c r="F76" s="16">
        <v>0</v>
      </c>
      <c r="G76" s="16">
        <v>110.7</v>
      </c>
      <c r="H76" s="16">
        <v>24803.1</v>
      </c>
      <c r="I76" s="16">
        <v>1725.4</v>
      </c>
      <c r="J76" s="16">
        <v>888.9</v>
      </c>
      <c r="K76" s="16">
        <v>1832.9</v>
      </c>
      <c r="L76" s="16">
        <v>278</v>
      </c>
      <c r="M76" s="16">
        <v>416.3</v>
      </c>
      <c r="N76" s="16">
        <v>101.6</v>
      </c>
      <c r="O76" s="16">
        <v>2433</v>
      </c>
      <c r="P76" s="16">
        <v>0</v>
      </c>
      <c r="Q76" s="16">
        <v>0</v>
      </c>
      <c r="R76" s="16">
        <v>2688.6</v>
      </c>
      <c r="S76" s="16">
        <v>3531.6</v>
      </c>
      <c r="T76" s="16">
        <v>2189.1</v>
      </c>
      <c r="U76" s="16">
        <v>2500.1999999999998</v>
      </c>
      <c r="V76" s="16">
        <v>3469.4</v>
      </c>
      <c r="W76" s="16">
        <v>2748.1</v>
      </c>
      <c r="X76" s="16">
        <v>0</v>
      </c>
      <c r="Y76" s="16">
        <v>0</v>
      </c>
      <c r="Z76" s="16">
        <v>10089.299999999999</v>
      </c>
      <c r="AA76" s="16">
        <v>24913.8</v>
      </c>
      <c r="AB76" s="16"/>
      <c r="AC76" s="16"/>
      <c r="AD76" s="17">
        <v>109744.50000000001</v>
      </c>
    </row>
    <row r="77" spans="1:30">
      <c r="A77" s="4"/>
      <c r="B77" s="10">
        <v>6</v>
      </c>
      <c r="C77" s="15">
        <v>24868.81</v>
      </c>
      <c r="D77" s="16">
        <v>102.5</v>
      </c>
      <c r="E77" s="16">
        <v>0</v>
      </c>
      <c r="F77" s="16">
        <v>0</v>
      </c>
      <c r="G77" s="16">
        <v>102.5</v>
      </c>
      <c r="H77" s="16">
        <v>24766.32</v>
      </c>
      <c r="I77" s="16">
        <v>1677.9549999999999</v>
      </c>
      <c r="J77" s="16">
        <v>944.2</v>
      </c>
      <c r="K77" s="16">
        <v>1861.4</v>
      </c>
      <c r="L77" s="16">
        <v>262.89999999999998</v>
      </c>
      <c r="M77" s="16">
        <v>420.1</v>
      </c>
      <c r="N77" s="16">
        <v>103.4</v>
      </c>
      <c r="O77" s="16">
        <v>2379.6550000000002</v>
      </c>
      <c r="P77" s="16">
        <v>0</v>
      </c>
      <c r="Q77" s="16">
        <v>0</v>
      </c>
      <c r="R77" s="16">
        <v>2604.6999999999998</v>
      </c>
      <c r="S77" s="16">
        <v>3462.8</v>
      </c>
      <c r="T77" s="16">
        <v>2181.4</v>
      </c>
      <c r="U77" s="16">
        <v>2540.6999999999998</v>
      </c>
      <c r="V77" s="16">
        <v>3601</v>
      </c>
      <c r="W77" s="16">
        <v>2726.1</v>
      </c>
      <c r="X77" s="16">
        <v>0</v>
      </c>
      <c r="Y77" s="16">
        <v>0</v>
      </c>
      <c r="Z77" s="16">
        <v>10146.01</v>
      </c>
      <c r="AA77" s="16">
        <v>24868.81</v>
      </c>
      <c r="AB77" s="16"/>
      <c r="AC77" s="16"/>
      <c r="AD77" s="17">
        <v>109621.26</v>
      </c>
    </row>
    <row r="78" spans="1:30">
      <c r="A78" s="4"/>
      <c r="B78" s="10">
        <v>7</v>
      </c>
      <c r="C78" s="15">
        <v>25320.25</v>
      </c>
      <c r="D78" s="16">
        <v>99.25</v>
      </c>
      <c r="E78" s="16">
        <v>0</v>
      </c>
      <c r="F78" s="16">
        <v>0</v>
      </c>
      <c r="G78" s="16">
        <v>99.247</v>
      </c>
      <c r="H78" s="16">
        <v>25221.01</v>
      </c>
      <c r="I78" s="16">
        <v>1665.4780000000001</v>
      </c>
      <c r="J78" s="16">
        <v>971.755</v>
      </c>
      <c r="K78" s="16">
        <v>1852.298</v>
      </c>
      <c r="L78" s="16">
        <v>263.53399999999999</v>
      </c>
      <c r="M78" s="16">
        <v>430.69299999999998</v>
      </c>
      <c r="N78" s="16">
        <v>117</v>
      </c>
      <c r="O78" s="16">
        <v>2442.7719999999999</v>
      </c>
      <c r="P78" s="16">
        <v>0</v>
      </c>
      <c r="Q78" s="16">
        <v>0</v>
      </c>
      <c r="R78" s="16">
        <v>2700.82</v>
      </c>
      <c r="S78" s="16">
        <v>3521.8719999999998</v>
      </c>
      <c r="T78" s="16">
        <v>2274.8989999999999</v>
      </c>
      <c r="U78" s="16">
        <v>2561.806</v>
      </c>
      <c r="V78" s="16">
        <v>3690.605</v>
      </c>
      <c r="W78" s="16">
        <v>2727.4650000000001</v>
      </c>
      <c r="X78" s="16">
        <v>0</v>
      </c>
      <c r="Y78" s="16">
        <v>0</v>
      </c>
      <c r="Z78" s="16">
        <v>10298.093000000001</v>
      </c>
      <c r="AA78" s="16">
        <v>25320.243999999999</v>
      </c>
      <c r="AB78" s="16"/>
      <c r="AC78" s="16"/>
      <c r="AD78" s="17">
        <v>111579.09099999999</v>
      </c>
    </row>
    <row r="79" spans="1:30">
      <c r="A79" s="4"/>
      <c r="B79" s="10">
        <v>8</v>
      </c>
      <c r="C79" s="15">
        <v>25688.81</v>
      </c>
      <c r="D79" s="16">
        <v>97.3</v>
      </c>
      <c r="E79" s="16">
        <v>0</v>
      </c>
      <c r="F79" s="16">
        <v>0</v>
      </c>
      <c r="G79" s="16">
        <v>97.304000000000002</v>
      </c>
      <c r="H79" s="16">
        <v>25591.5</v>
      </c>
      <c r="I79" s="16">
        <v>1587.9829999999999</v>
      </c>
      <c r="J79" s="16">
        <v>982.04399999999998</v>
      </c>
      <c r="K79" s="16">
        <v>1770.883</v>
      </c>
      <c r="L79" s="16">
        <v>266.66300000000001</v>
      </c>
      <c r="M79" s="16">
        <v>438.22</v>
      </c>
      <c r="N79" s="16">
        <v>113.8</v>
      </c>
      <c r="O79" s="16">
        <v>2541.4279999999999</v>
      </c>
      <c r="P79" s="16">
        <v>0</v>
      </c>
      <c r="Q79" s="16">
        <v>0</v>
      </c>
      <c r="R79" s="16">
        <v>2746.54</v>
      </c>
      <c r="S79" s="16">
        <v>3660.931</v>
      </c>
      <c r="T79" s="16">
        <v>2584.1129999999998</v>
      </c>
      <c r="U79" s="16">
        <v>2609.2890000000002</v>
      </c>
      <c r="V79" s="16">
        <v>3294.3890000000001</v>
      </c>
      <c r="W79" s="16">
        <v>2995.2280000000001</v>
      </c>
      <c r="X79" s="16">
        <v>0</v>
      </c>
      <c r="Y79" s="16">
        <v>0</v>
      </c>
      <c r="Z79" s="16">
        <v>9844.0069999999996</v>
      </c>
      <c r="AA79" s="16">
        <v>25688.814999999999</v>
      </c>
      <c r="AB79" s="16"/>
      <c r="AC79" s="16"/>
      <c r="AD79" s="17">
        <v>112599.24700000002</v>
      </c>
    </row>
    <row r="80" spans="1:30">
      <c r="A80" s="4"/>
      <c r="B80" s="10">
        <v>9</v>
      </c>
      <c r="C80" s="15">
        <v>25060.76</v>
      </c>
      <c r="D80" s="16">
        <v>108.5</v>
      </c>
      <c r="E80" s="16">
        <v>0</v>
      </c>
      <c r="F80" s="16">
        <v>0</v>
      </c>
      <c r="G80" s="16">
        <v>108.496</v>
      </c>
      <c r="H80" s="16">
        <v>24952.28</v>
      </c>
      <c r="I80" s="16">
        <v>1594.4659999999999</v>
      </c>
      <c r="J80" s="16">
        <v>991.97799999999995</v>
      </c>
      <c r="K80" s="16">
        <v>1684.9960000000001</v>
      </c>
      <c r="L80" s="16">
        <v>259.5</v>
      </c>
      <c r="M80" s="16">
        <v>447.06299999999999</v>
      </c>
      <c r="N80" s="16">
        <v>105.6</v>
      </c>
      <c r="O80" s="16">
        <v>2478.4459999999999</v>
      </c>
      <c r="P80" s="16">
        <v>0</v>
      </c>
      <c r="Q80" s="16">
        <v>0</v>
      </c>
      <c r="R80" s="16">
        <v>2608.6370000000002</v>
      </c>
      <c r="S80" s="16">
        <v>3833.66</v>
      </c>
      <c r="T80" s="16">
        <v>2697.6880000000001</v>
      </c>
      <c r="U80" s="16">
        <v>2551.5189999999998</v>
      </c>
      <c r="V80" s="16">
        <v>2706.6280000000002</v>
      </c>
      <c r="W80" s="16">
        <v>2992.0830000000001</v>
      </c>
      <c r="X80" s="16">
        <v>0</v>
      </c>
      <c r="Y80" s="16">
        <v>0</v>
      </c>
      <c r="Z80" s="16">
        <v>9125.6949999999997</v>
      </c>
      <c r="AA80" s="16">
        <v>25060.76</v>
      </c>
      <c r="AB80" s="16"/>
      <c r="AC80" s="16"/>
      <c r="AD80" s="17">
        <v>109368.75499999999</v>
      </c>
    </row>
    <row r="81" spans="1:30">
      <c r="A81" s="4"/>
      <c r="B81" s="10">
        <v>10</v>
      </c>
      <c r="C81" s="15">
        <v>26075.53</v>
      </c>
      <c r="D81" s="16">
        <v>108.61</v>
      </c>
      <c r="E81" s="16">
        <v>0</v>
      </c>
      <c r="F81" s="16">
        <v>0</v>
      </c>
      <c r="G81" s="16">
        <v>108.607</v>
      </c>
      <c r="H81" s="16">
        <v>25966.94</v>
      </c>
      <c r="I81" s="16">
        <v>1623.3920000000001</v>
      </c>
      <c r="J81" s="16">
        <v>1006.035</v>
      </c>
      <c r="K81" s="16">
        <v>1362.6130000000001</v>
      </c>
      <c r="L81" s="16">
        <v>262.28500000000003</v>
      </c>
      <c r="M81" s="16">
        <v>447.233</v>
      </c>
      <c r="N81" s="16">
        <v>0</v>
      </c>
      <c r="O81" s="16">
        <v>2494.5819999999999</v>
      </c>
      <c r="P81" s="16">
        <v>0</v>
      </c>
      <c r="Q81" s="16">
        <v>0</v>
      </c>
      <c r="R81" s="16">
        <v>3684.4270000000001</v>
      </c>
      <c r="S81" s="16">
        <v>3818.2530000000002</v>
      </c>
      <c r="T81" s="16">
        <v>2788.0250000000001</v>
      </c>
      <c r="U81" s="16">
        <v>2611.5650000000001</v>
      </c>
      <c r="V81" s="16">
        <v>2748.1660000000002</v>
      </c>
      <c r="W81" s="16">
        <v>3120.348</v>
      </c>
      <c r="X81" s="16">
        <v>0</v>
      </c>
      <c r="Y81" s="16">
        <v>0</v>
      </c>
      <c r="Z81" s="16">
        <v>8784.5930000000008</v>
      </c>
      <c r="AA81" s="16">
        <v>26075.530999999999</v>
      </c>
      <c r="AB81" s="16"/>
      <c r="AC81" s="16"/>
      <c r="AD81" s="17">
        <v>113086.735</v>
      </c>
    </row>
    <row r="82" spans="1:30">
      <c r="A82" s="4"/>
      <c r="B82" s="10">
        <v>11</v>
      </c>
      <c r="C82" s="15">
        <v>26988.91</v>
      </c>
      <c r="D82" s="16">
        <v>108.23</v>
      </c>
      <c r="E82" s="16">
        <v>0</v>
      </c>
      <c r="F82" s="16">
        <v>0</v>
      </c>
      <c r="G82" s="16">
        <v>108.22499999999999</v>
      </c>
      <c r="H82" s="16">
        <v>26880.68</v>
      </c>
      <c r="I82" s="16">
        <v>1539.8309999999999</v>
      </c>
      <c r="J82" s="16">
        <v>1001.484</v>
      </c>
      <c r="K82" s="16">
        <v>498.24900000000002</v>
      </c>
      <c r="L82" s="16">
        <v>266.303</v>
      </c>
      <c r="M82" s="16">
        <v>439.49700000000001</v>
      </c>
      <c r="N82" s="16">
        <v>0</v>
      </c>
      <c r="O82" s="16">
        <v>2258.8270000000002</v>
      </c>
      <c r="P82" s="16">
        <v>104.217</v>
      </c>
      <c r="Q82" s="16">
        <v>0</v>
      </c>
      <c r="R82" s="16">
        <v>4673.9189999999999</v>
      </c>
      <c r="S82" s="16">
        <v>3891.5239999999999</v>
      </c>
      <c r="T82" s="16">
        <v>3144.346</v>
      </c>
      <c r="U82" s="16">
        <v>3870.3380000000002</v>
      </c>
      <c r="V82" s="16">
        <v>2297.3629999999998</v>
      </c>
      <c r="W82" s="16">
        <v>2894.779</v>
      </c>
      <c r="X82" s="16">
        <v>0</v>
      </c>
      <c r="Y82" s="16">
        <v>0</v>
      </c>
      <c r="Z82" s="16">
        <v>7141.9920000000002</v>
      </c>
      <c r="AA82" s="16">
        <v>26988.901999999998</v>
      </c>
      <c r="AB82" s="16"/>
      <c r="AC82" s="16"/>
      <c r="AD82" s="17">
        <v>115097.61599999999</v>
      </c>
    </row>
    <row r="83" spans="1:30">
      <c r="A83" s="4"/>
      <c r="B83" s="10">
        <v>12</v>
      </c>
      <c r="C83" s="15">
        <v>24219.73</v>
      </c>
      <c r="D83" s="16">
        <v>0</v>
      </c>
      <c r="E83" s="16">
        <v>0</v>
      </c>
      <c r="F83" s="16">
        <v>0</v>
      </c>
      <c r="G83" s="16">
        <v>0</v>
      </c>
      <c r="H83" s="16">
        <v>24219.74</v>
      </c>
      <c r="I83" s="16">
        <v>1480.357</v>
      </c>
      <c r="J83" s="16">
        <v>973.91</v>
      </c>
      <c r="K83" s="16">
        <v>490.08800000000002</v>
      </c>
      <c r="L83" s="16">
        <v>257.14600000000002</v>
      </c>
      <c r="M83" s="16">
        <v>448.79</v>
      </c>
      <c r="N83" s="16">
        <v>0</v>
      </c>
      <c r="O83" s="16">
        <v>2127.13</v>
      </c>
      <c r="P83" s="16">
        <v>118.211</v>
      </c>
      <c r="Q83" s="16">
        <v>0</v>
      </c>
      <c r="R83" s="16">
        <v>4429.1019999999999</v>
      </c>
      <c r="S83" s="16">
        <v>3920.3609999999999</v>
      </c>
      <c r="T83" s="16">
        <v>3236.6779999999999</v>
      </c>
      <c r="U83" s="16">
        <v>3846.4960000000001</v>
      </c>
      <c r="V83" s="16">
        <v>0</v>
      </c>
      <c r="W83" s="16">
        <v>2891.4580000000001</v>
      </c>
      <c r="X83" s="16">
        <v>0</v>
      </c>
      <c r="Y83" s="16">
        <v>0</v>
      </c>
      <c r="Z83" s="16">
        <v>4546.3649999999998</v>
      </c>
      <c r="AA83" s="16">
        <v>24219.726999999999</v>
      </c>
      <c r="AB83" s="16"/>
      <c r="AC83" s="16"/>
      <c r="AD83" s="17">
        <v>101425.28900000002</v>
      </c>
    </row>
    <row r="84" spans="1:30">
      <c r="A84" s="1" t="s">
        <v>92</v>
      </c>
      <c r="B84" s="2"/>
      <c r="C84" s="12">
        <v>301109.32999999996</v>
      </c>
      <c r="D84" s="13">
        <v>1216.25</v>
      </c>
      <c r="E84" s="13">
        <v>0</v>
      </c>
      <c r="F84" s="13">
        <v>0</v>
      </c>
      <c r="G84" s="13">
        <v>1216.2339999999999</v>
      </c>
      <c r="H84" s="13">
        <v>299893.17</v>
      </c>
      <c r="I84" s="13">
        <v>20185.217000000001</v>
      </c>
      <c r="J84" s="13">
        <v>11248.106</v>
      </c>
      <c r="K84" s="13">
        <v>18816.327000000001</v>
      </c>
      <c r="L84" s="13">
        <v>3278.931</v>
      </c>
      <c r="M84" s="13">
        <v>5091.5960000000005</v>
      </c>
      <c r="N84" s="13">
        <v>892.5</v>
      </c>
      <c r="O84" s="13">
        <v>29090.195</v>
      </c>
      <c r="P84" s="13">
        <v>222.428</v>
      </c>
      <c r="Q84" s="13">
        <v>0</v>
      </c>
      <c r="R84" s="13">
        <v>36372.5</v>
      </c>
      <c r="S84" s="13">
        <v>43987.600999999988</v>
      </c>
      <c r="T84" s="13">
        <v>29250.348999999998</v>
      </c>
      <c r="U84" s="13">
        <v>32470.512999999999</v>
      </c>
      <c r="V84" s="13">
        <v>34946.250999999997</v>
      </c>
      <c r="W84" s="13">
        <v>34040.561000000002</v>
      </c>
      <c r="X84" s="13">
        <v>0</v>
      </c>
      <c r="Y84" s="13">
        <v>0</v>
      </c>
      <c r="Z84" s="13">
        <v>110238.31999999999</v>
      </c>
      <c r="AA84" s="13">
        <v>301109.30900000001</v>
      </c>
      <c r="AB84" s="13"/>
      <c r="AC84" s="13"/>
      <c r="AD84" s="14">
        <v>1314675.6880000001</v>
      </c>
    </row>
    <row r="85" spans="1:30">
      <c r="A85" s="1">
        <v>2001</v>
      </c>
      <c r="B85" s="1">
        <v>1</v>
      </c>
      <c r="C85" s="12">
        <v>25435.99</v>
      </c>
      <c r="D85" s="13">
        <v>86.44</v>
      </c>
      <c r="E85" s="13">
        <v>0</v>
      </c>
      <c r="F85" s="13">
        <v>0</v>
      </c>
      <c r="G85" s="13">
        <v>86.436999999999998</v>
      </c>
      <c r="H85" s="13">
        <v>25349.57</v>
      </c>
      <c r="I85" s="13">
        <v>1502.838</v>
      </c>
      <c r="J85" s="13">
        <v>1029.2159999999999</v>
      </c>
      <c r="K85" s="13">
        <v>499.53300000000002</v>
      </c>
      <c r="L85" s="13">
        <v>259.75900000000001</v>
      </c>
      <c r="M85" s="13">
        <v>443.983</v>
      </c>
      <c r="N85" s="13">
        <v>0</v>
      </c>
      <c r="O85" s="13">
        <v>2208.8870000000002</v>
      </c>
      <c r="P85" s="13">
        <v>121.946</v>
      </c>
      <c r="Q85" s="13">
        <v>0</v>
      </c>
      <c r="R85" s="13">
        <v>4759.3950000000004</v>
      </c>
      <c r="S85" s="13">
        <v>4181.9290000000001</v>
      </c>
      <c r="T85" s="13">
        <v>3390.3679999999999</v>
      </c>
      <c r="U85" s="13">
        <v>3868.8270000000002</v>
      </c>
      <c r="V85" s="13">
        <v>0</v>
      </c>
      <c r="W85" s="13">
        <v>3082.8670000000002</v>
      </c>
      <c r="X85" s="13">
        <v>0</v>
      </c>
      <c r="Y85" s="13">
        <v>0</v>
      </c>
      <c r="Z85" s="13">
        <v>4741.6779999999999</v>
      </c>
      <c r="AA85" s="13">
        <v>25435.985000000001</v>
      </c>
      <c r="AB85" s="13"/>
      <c r="AC85" s="13"/>
      <c r="AD85" s="14">
        <v>106485.64800000003</v>
      </c>
    </row>
    <row r="86" spans="1:30">
      <c r="A86" s="4"/>
      <c r="B86" s="10">
        <v>2</v>
      </c>
      <c r="C86" s="15">
        <v>25353.65</v>
      </c>
      <c r="D86" s="16">
        <v>86.19</v>
      </c>
      <c r="E86" s="16">
        <v>0</v>
      </c>
      <c r="F86" s="16">
        <v>0</v>
      </c>
      <c r="G86" s="16">
        <v>86.192999999999998</v>
      </c>
      <c r="H86" s="16">
        <v>25267.48</v>
      </c>
      <c r="I86" s="16">
        <v>1372.655</v>
      </c>
      <c r="J86" s="16">
        <v>1018.538</v>
      </c>
      <c r="K86" s="16">
        <v>559.59100000000001</v>
      </c>
      <c r="L86" s="16">
        <v>256.601</v>
      </c>
      <c r="M86" s="16">
        <v>443.51100000000002</v>
      </c>
      <c r="N86" s="16">
        <v>0</v>
      </c>
      <c r="O86" s="16">
        <v>1998.2550000000001</v>
      </c>
      <c r="P86" s="16">
        <v>115.556</v>
      </c>
      <c r="Q86" s="16">
        <v>0</v>
      </c>
      <c r="R86" s="16">
        <v>4770.4560000000001</v>
      </c>
      <c r="S86" s="16">
        <v>4313.2219999999998</v>
      </c>
      <c r="T86" s="16">
        <v>3542.096</v>
      </c>
      <c r="U86" s="16">
        <v>3796.4079999999999</v>
      </c>
      <c r="V86" s="16">
        <v>0</v>
      </c>
      <c r="W86" s="16">
        <v>3080.5709999999999</v>
      </c>
      <c r="X86" s="16">
        <v>0</v>
      </c>
      <c r="Y86" s="16">
        <v>0</v>
      </c>
      <c r="Z86" s="16">
        <v>4460.2049999999999</v>
      </c>
      <c r="AA86" s="16">
        <v>25353.652999999998</v>
      </c>
      <c r="AB86" s="16"/>
      <c r="AC86" s="16"/>
      <c r="AD86" s="17">
        <v>105874.83099999998</v>
      </c>
    </row>
    <row r="87" spans="1:30">
      <c r="A87" s="4"/>
      <c r="B87" s="10">
        <v>3</v>
      </c>
      <c r="C87" s="15">
        <v>24809.87</v>
      </c>
      <c r="D87" s="16">
        <v>0</v>
      </c>
      <c r="E87" s="16">
        <v>0</v>
      </c>
      <c r="F87" s="16">
        <v>0</v>
      </c>
      <c r="G87" s="16">
        <v>0</v>
      </c>
      <c r="H87" s="16">
        <v>24809.88</v>
      </c>
      <c r="I87" s="16">
        <v>0</v>
      </c>
      <c r="J87" s="16">
        <v>1036.8779999999999</v>
      </c>
      <c r="K87" s="16">
        <v>0</v>
      </c>
      <c r="L87" s="16">
        <v>272.29899999999998</v>
      </c>
      <c r="M87" s="16">
        <v>449.32900000000001</v>
      </c>
      <c r="N87" s="16">
        <v>0</v>
      </c>
      <c r="O87" s="16">
        <v>1874.6179999999999</v>
      </c>
      <c r="P87" s="16">
        <v>121.14100000000001</v>
      </c>
      <c r="Q87" s="16">
        <v>0</v>
      </c>
      <c r="R87" s="16">
        <v>4960.84</v>
      </c>
      <c r="S87" s="16">
        <v>5441.1130000000003</v>
      </c>
      <c r="T87" s="16">
        <v>3793.9450000000002</v>
      </c>
      <c r="U87" s="16">
        <v>3783.4259999999999</v>
      </c>
      <c r="V87" s="16">
        <v>0</v>
      </c>
      <c r="W87" s="16">
        <v>3076.2779999999998</v>
      </c>
      <c r="X87" s="16">
        <v>0</v>
      </c>
      <c r="Y87" s="16">
        <v>0</v>
      </c>
      <c r="Z87" s="16">
        <v>2323.9470000000001</v>
      </c>
      <c r="AA87" s="16">
        <v>24809.866999999998</v>
      </c>
      <c r="AB87" s="16"/>
      <c r="AC87" s="16"/>
      <c r="AD87" s="17">
        <v>101563.43100000001</v>
      </c>
    </row>
    <row r="88" spans="1:30">
      <c r="A88" s="4"/>
      <c r="B88" s="10">
        <v>4</v>
      </c>
      <c r="C88" s="15">
        <v>24987.52</v>
      </c>
      <c r="D88" s="16">
        <v>0</v>
      </c>
      <c r="E88" s="16">
        <v>0</v>
      </c>
      <c r="F88" s="16">
        <v>0</v>
      </c>
      <c r="G88" s="16">
        <v>0</v>
      </c>
      <c r="H88" s="16">
        <v>24987.54</v>
      </c>
      <c r="I88" s="16">
        <v>0</v>
      </c>
      <c r="J88" s="16">
        <v>1031.681</v>
      </c>
      <c r="K88" s="16">
        <v>0</v>
      </c>
      <c r="L88" s="16">
        <v>235.309</v>
      </c>
      <c r="M88" s="16">
        <v>442.71800000000002</v>
      </c>
      <c r="N88" s="16">
        <v>0</v>
      </c>
      <c r="O88" s="16">
        <v>1856.22</v>
      </c>
      <c r="P88" s="16">
        <v>119.706</v>
      </c>
      <c r="Q88" s="16">
        <v>0</v>
      </c>
      <c r="R88" s="16">
        <v>5092.7870000000003</v>
      </c>
      <c r="S88" s="16">
        <v>5447.4960000000001</v>
      </c>
      <c r="T88" s="16">
        <v>3892.9780000000001</v>
      </c>
      <c r="U88" s="16">
        <v>3765.5590000000002</v>
      </c>
      <c r="V88" s="16">
        <v>0</v>
      </c>
      <c r="W88" s="16">
        <v>3103.07</v>
      </c>
      <c r="X88" s="16">
        <v>0</v>
      </c>
      <c r="Y88" s="16">
        <v>0</v>
      </c>
      <c r="Z88" s="16">
        <v>2298.9380000000001</v>
      </c>
      <c r="AA88" s="16">
        <v>24987.524000000001</v>
      </c>
      <c r="AB88" s="16"/>
      <c r="AC88" s="16"/>
      <c r="AD88" s="17">
        <v>102249.046</v>
      </c>
    </row>
    <row r="89" spans="1:30">
      <c r="A89" s="4"/>
      <c r="B89" s="10">
        <v>5</v>
      </c>
      <c r="C89" s="15">
        <v>25205.64</v>
      </c>
      <c r="D89" s="16">
        <v>0</v>
      </c>
      <c r="E89" s="16">
        <v>0</v>
      </c>
      <c r="F89" s="16">
        <v>0</v>
      </c>
      <c r="G89" s="16">
        <v>0</v>
      </c>
      <c r="H89" s="16">
        <v>25205.64</v>
      </c>
      <c r="I89" s="16">
        <v>0</v>
      </c>
      <c r="J89" s="16">
        <v>1060.6420000000001</v>
      </c>
      <c r="K89" s="16">
        <v>0</v>
      </c>
      <c r="L89" s="16">
        <v>225.565</v>
      </c>
      <c r="M89" s="16">
        <v>441.77499999999998</v>
      </c>
      <c r="N89" s="16">
        <v>0</v>
      </c>
      <c r="O89" s="16">
        <v>1820.4739999999999</v>
      </c>
      <c r="P89" s="16">
        <v>133.261</v>
      </c>
      <c r="Q89" s="16">
        <v>0</v>
      </c>
      <c r="R89" s="16">
        <v>5297.5969999999998</v>
      </c>
      <c r="S89" s="16">
        <v>5475.643</v>
      </c>
      <c r="T89" s="16">
        <v>3897.549</v>
      </c>
      <c r="U89" s="16">
        <v>3801.8809999999999</v>
      </c>
      <c r="V89" s="16">
        <v>0</v>
      </c>
      <c r="W89" s="16">
        <v>3051.2530000000002</v>
      </c>
      <c r="X89" s="16">
        <v>0</v>
      </c>
      <c r="Y89" s="16">
        <v>0</v>
      </c>
      <c r="Z89" s="16">
        <v>2262.2489999999998</v>
      </c>
      <c r="AA89" s="16">
        <v>25205.64</v>
      </c>
      <c r="AB89" s="16"/>
      <c r="AC89" s="16"/>
      <c r="AD89" s="17">
        <v>103084.80899999999</v>
      </c>
    </row>
    <row r="90" spans="1:30">
      <c r="A90" s="4"/>
      <c r="B90" s="10">
        <v>6</v>
      </c>
      <c r="C90" s="15">
        <v>24979.95</v>
      </c>
      <c r="D90" s="16">
        <v>0</v>
      </c>
      <c r="E90" s="16">
        <v>0</v>
      </c>
      <c r="F90" s="16">
        <v>0</v>
      </c>
      <c r="G90" s="16">
        <v>0</v>
      </c>
      <c r="H90" s="16">
        <v>24979.95</v>
      </c>
      <c r="I90" s="16">
        <v>0</v>
      </c>
      <c r="J90" s="16">
        <v>1006.617</v>
      </c>
      <c r="K90" s="16">
        <v>0</v>
      </c>
      <c r="L90" s="16">
        <v>230.49299999999999</v>
      </c>
      <c r="M90" s="16">
        <v>435.017</v>
      </c>
      <c r="N90" s="16">
        <v>0</v>
      </c>
      <c r="O90" s="16">
        <v>1762.943</v>
      </c>
      <c r="P90" s="16">
        <v>135.53899999999999</v>
      </c>
      <c r="Q90" s="16">
        <v>0</v>
      </c>
      <c r="R90" s="16">
        <v>5291.9040000000005</v>
      </c>
      <c r="S90" s="16">
        <v>5347.4309999999996</v>
      </c>
      <c r="T90" s="16">
        <v>3902.88</v>
      </c>
      <c r="U90" s="16">
        <v>3866.84</v>
      </c>
      <c r="V90" s="16">
        <v>0</v>
      </c>
      <c r="W90" s="16">
        <v>3000.2860000000001</v>
      </c>
      <c r="X90" s="16">
        <v>0</v>
      </c>
      <c r="Y90" s="16">
        <v>0</v>
      </c>
      <c r="Z90" s="16">
        <v>2197.96</v>
      </c>
      <c r="AA90" s="16">
        <v>24979.95</v>
      </c>
      <c r="AB90" s="16"/>
      <c r="AC90" s="16"/>
      <c r="AD90" s="17">
        <v>102117.76000000001</v>
      </c>
    </row>
    <row r="91" spans="1:30">
      <c r="A91" s="4"/>
      <c r="B91" s="10">
        <v>7</v>
      </c>
      <c r="C91" s="15">
        <v>24879.040000000001</v>
      </c>
      <c r="D91" s="16">
        <v>0</v>
      </c>
      <c r="E91" s="16">
        <v>0</v>
      </c>
      <c r="F91" s="16">
        <v>0</v>
      </c>
      <c r="G91" s="16">
        <v>0</v>
      </c>
      <c r="H91" s="16">
        <v>24879.03</v>
      </c>
      <c r="I91" s="16">
        <v>0</v>
      </c>
      <c r="J91" s="16">
        <v>1021.725</v>
      </c>
      <c r="K91" s="16">
        <v>0</v>
      </c>
      <c r="L91" s="16">
        <v>232.57300000000001</v>
      </c>
      <c r="M91" s="16">
        <v>448.322</v>
      </c>
      <c r="N91" s="16">
        <v>0</v>
      </c>
      <c r="O91" s="16">
        <v>1683.914</v>
      </c>
      <c r="P91" s="16">
        <v>139.96199999999999</v>
      </c>
      <c r="Q91" s="16">
        <v>0</v>
      </c>
      <c r="R91" s="16">
        <v>5425.3459999999995</v>
      </c>
      <c r="S91" s="16">
        <v>5158.451</v>
      </c>
      <c r="T91" s="16">
        <v>3828.1030000000001</v>
      </c>
      <c r="U91" s="16">
        <v>3853.9009999999998</v>
      </c>
      <c r="V91" s="16">
        <v>0</v>
      </c>
      <c r="W91" s="16">
        <v>3086.7429999999999</v>
      </c>
      <c r="X91" s="16">
        <v>0</v>
      </c>
      <c r="Y91" s="16">
        <v>0</v>
      </c>
      <c r="Z91" s="16">
        <v>2132.2359999999999</v>
      </c>
      <c r="AA91" s="16">
        <v>24879.040000000001</v>
      </c>
      <c r="AB91" s="16"/>
      <c r="AC91" s="16"/>
      <c r="AD91" s="17">
        <v>101648.386</v>
      </c>
    </row>
    <row r="92" spans="1:30">
      <c r="A92" s="4"/>
      <c r="B92" s="10">
        <v>8</v>
      </c>
      <c r="C92" s="15">
        <v>24748.080000000002</v>
      </c>
      <c r="D92" s="16">
        <v>0</v>
      </c>
      <c r="E92" s="16">
        <v>0</v>
      </c>
      <c r="F92" s="16">
        <v>0</v>
      </c>
      <c r="G92" s="16">
        <v>0</v>
      </c>
      <c r="H92" s="16">
        <v>24748.080000000002</v>
      </c>
      <c r="I92" s="16">
        <v>0</v>
      </c>
      <c r="J92" s="16">
        <v>1004.621</v>
      </c>
      <c r="K92" s="16">
        <v>0</v>
      </c>
      <c r="L92" s="16">
        <v>256.77</v>
      </c>
      <c r="M92" s="16">
        <v>462.55099999999999</v>
      </c>
      <c r="N92" s="16">
        <v>0</v>
      </c>
      <c r="O92" s="16">
        <v>0</v>
      </c>
      <c r="P92" s="16">
        <v>136.70699999999999</v>
      </c>
      <c r="Q92" s="16">
        <v>0</v>
      </c>
      <c r="R92" s="16">
        <v>6742.4489999999996</v>
      </c>
      <c r="S92" s="16">
        <v>5283.8289999999997</v>
      </c>
      <c r="T92" s="16">
        <v>3796.06</v>
      </c>
      <c r="U92" s="16">
        <v>3957.3310000000001</v>
      </c>
      <c r="V92" s="16">
        <v>0</v>
      </c>
      <c r="W92" s="16">
        <v>3107.759</v>
      </c>
      <c r="X92" s="16">
        <v>0</v>
      </c>
      <c r="Y92" s="16">
        <v>0</v>
      </c>
      <c r="Z92" s="16">
        <v>462.55099999999999</v>
      </c>
      <c r="AA92" s="16">
        <v>24748.077000000001</v>
      </c>
      <c r="AB92" s="16"/>
      <c r="AC92" s="16"/>
      <c r="AD92" s="17">
        <v>99454.86500000002</v>
      </c>
    </row>
    <row r="93" spans="1:30">
      <c r="A93" s="4"/>
      <c r="B93" s="10">
        <v>9</v>
      </c>
      <c r="C93" s="15">
        <v>25209.54</v>
      </c>
      <c r="D93" s="16">
        <v>0</v>
      </c>
      <c r="E93" s="16">
        <v>0</v>
      </c>
      <c r="F93" s="16">
        <v>0</v>
      </c>
      <c r="G93" s="16">
        <v>0</v>
      </c>
      <c r="H93" s="16">
        <v>25209.54</v>
      </c>
      <c r="I93" s="16">
        <v>0</v>
      </c>
      <c r="J93" s="16">
        <v>1047.8800000000001</v>
      </c>
      <c r="K93" s="16">
        <v>0</v>
      </c>
      <c r="L93" s="16">
        <v>263.05399999999997</v>
      </c>
      <c r="M93" s="16">
        <v>456.62700000000001</v>
      </c>
      <c r="N93" s="16">
        <v>0</v>
      </c>
      <c r="O93" s="16">
        <v>0</v>
      </c>
      <c r="P93" s="16">
        <v>136.30000000000001</v>
      </c>
      <c r="Q93" s="16">
        <v>0</v>
      </c>
      <c r="R93" s="16">
        <v>6996.9189999999999</v>
      </c>
      <c r="S93" s="16">
        <v>5419.8419999999996</v>
      </c>
      <c r="T93" s="16">
        <v>3820.7359999999999</v>
      </c>
      <c r="U93" s="16">
        <v>4014.4319999999998</v>
      </c>
      <c r="V93" s="16">
        <v>0</v>
      </c>
      <c r="W93" s="16">
        <v>3053.748</v>
      </c>
      <c r="X93" s="16">
        <v>0</v>
      </c>
      <c r="Y93" s="16">
        <v>0</v>
      </c>
      <c r="Z93" s="16">
        <v>456.62700000000001</v>
      </c>
      <c r="AA93" s="16">
        <v>25209.538</v>
      </c>
      <c r="AB93" s="16"/>
      <c r="AC93" s="16"/>
      <c r="AD93" s="17">
        <v>101294.783</v>
      </c>
    </row>
    <row r="94" spans="1:30">
      <c r="A94" s="4"/>
      <c r="B94" s="10">
        <v>10</v>
      </c>
      <c r="C94" s="15">
        <v>25188.82</v>
      </c>
      <c r="D94" s="16">
        <v>0</v>
      </c>
      <c r="E94" s="16">
        <v>0</v>
      </c>
      <c r="F94" s="16">
        <v>0</v>
      </c>
      <c r="G94" s="16">
        <v>0</v>
      </c>
      <c r="H94" s="16">
        <v>25188.82</v>
      </c>
      <c r="I94" s="16">
        <v>0</v>
      </c>
      <c r="J94" s="16">
        <v>1024.242</v>
      </c>
      <c r="K94" s="16">
        <v>0</v>
      </c>
      <c r="L94" s="16">
        <v>275.23099999999999</v>
      </c>
      <c r="M94" s="16">
        <v>432.44</v>
      </c>
      <c r="N94" s="16">
        <v>0</v>
      </c>
      <c r="O94" s="16">
        <v>0</v>
      </c>
      <c r="P94" s="16">
        <v>135.471</v>
      </c>
      <c r="Q94" s="16">
        <v>0</v>
      </c>
      <c r="R94" s="16">
        <v>7111.8519999999999</v>
      </c>
      <c r="S94" s="16">
        <v>5473.4269999999997</v>
      </c>
      <c r="T94" s="16">
        <v>3595.0680000000002</v>
      </c>
      <c r="U94" s="16">
        <v>3965.9989999999998</v>
      </c>
      <c r="V94" s="16">
        <v>0</v>
      </c>
      <c r="W94" s="16">
        <v>3175.0920000000001</v>
      </c>
      <c r="X94" s="16">
        <v>0</v>
      </c>
      <c r="Y94" s="16">
        <v>0</v>
      </c>
      <c r="Z94" s="16">
        <v>432.44</v>
      </c>
      <c r="AA94" s="16">
        <v>25188.822</v>
      </c>
      <c r="AB94" s="16"/>
      <c r="AC94" s="16"/>
      <c r="AD94" s="17">
        <v>101187.724</v>
      </c>
    </row>
    <row r="95" spans="1:30">
      <c r="A95" s="4"/>
      <c r="B95" s="10">
        <v>11</v>
      </c>
      <c r="C95" s="15">
        <v>25815.73</v>
      </c>
      <c r="D95" s="16">
        <v>0</v>
      </c>
      <c r="E95" s="16">
        <v>0</v>
      </c>
      <c r="F95" s="16">
        <v>0</v>
      </c>
      <c r="G95" s="16">
        <v>0</v>
      </c>
      <c r="H95" s="16">
        <v>25815.72</v>
      </c>
      <c r="I95" s="16">
        <v>0</v>
      </c>
      <c r="J95" s="16">
        <v>1056.944</v>
      </c>
      <c r="K95" s="16">
        <v>0</v>
      </c>
      <c r="L95" s="16">
        <v>288.86799999999999</v>
      </c>
      <c r="M95" s="16">
        <v>436.13200000000001</v>
      </c>
      <c r="N95" s="16">
        <v>0</v>
      </c>
      <c r="O95" s="16">
        <v>0</v>
      </c>
      <c r="P95" s="16">
        <v>167.834</v>
      </c>
      <c r="Q95" s="16">
        <v>0</v>
      </c>
      <c r="R95" s="16">
        <v>7227.1750000000002</v>
      </c>
      <c r="S95" s="16">
        <v>5523.5469999999996</v>
      </c>
      <c r="T95" s="16">
        <v>3821.6039999999998</v>
      </c>
      <c r="U95" s="16">
        <v>4001.3820000000001</v>
      </c>
      <c r="V95" s="16">
        <v>0</v>
      </c>
      <c r="W95" s="16">
        <v>3292.2440000000001</v>
      </c>
      <c r="X95" s="16">
        <v>0</v>
      </c>
      <c r="Y95" s="16">
        <v>0</v>
      </c>
      <c r="Z95" s="16">
        <v>436.13200000000001</v>
      </c>
      <c r="AA95" s="16">
        <v>25815.73</v>
      </c>
      <c r="AB95" s="16"/>
      <c r="AC95" s="16"/>
      <c r="AD95" s="17">
        <v>103699.04200000002</v>
      </c>
    </row>
    <row r="96" spans="1:30">
      <c r="A96" s="4"/>
      <c r="B96" s="10">
        <v>12</v>
      </c>
      <c r="C96" s="15">
        <v>26386.97</v>
      </c>
      <c r="D96" s="16">
        <v>0</v>
      </c>
      <c r="E96" s="16">
        <v>0</v>
      </c>
      <c r="F96" s="16">
        <v>0</v>
      </c>
      <c r="G96" s="16">
        <v>0</v>
      </c>
      <c r="H96" s="16">
        <v>26386.98</v>
      </c>
      <c r="I96" s="16">
        <v>0</v>
      </c>
      <c r="J96" s="16">
        <v>1091.579</v>
      </c>
      <c r="K96" s="16">
        <v>0</v>
      </c>
      <c r="L96" s="16">
        <v>292.85700000000003</v>
      </c>
      <c r="M96" s="16">
        <v>467.45499999999998</v>
      </c>
      <c r="N96" s="16">
        <v>0</v>
      </c>
      <c r="O96" s="16">
        <v>0</v>
      </c>
      <c r="P96" s="16">
        <v>173.97900000000001</v>
      </c>
      <c r="Q96" s="16">
        <v>0</v>
      </c>
      <c r="R96" s="16">
        <v>7343.4260000000004</v>
      </c>
      <c r="S96" s="16">
        <v>5581.6490000000003</v>
      </c>
      <c r="T96" s="16">
        <v>3996.3919999999998</v>
      </c>
      <c r="U96" s="16">
        <v>4148.1909999999998</v>
      </c>
      <c r="V96" s="16">
        <v>0</v>
      </c>
      <c r="W96" s="16">
        <v>3291.442</v>
      </c>
      <c r="X96" s="16">
        <v>0</v>
      </c>
      <c r="Y96" s="16">
        <v>0</v>
      </c>
      <c r="Z96" s="16">
        <v>467.45499999999998</v>
      </c>
      <c r="AA96" s="16">
        <v>26386.97</v>
      </c>
      <c r="AB96" s="16"/>
      <c r="AC96" s="16"/>
      <c r="AD96" s="17">
        <v>106015.34500000002</v>
      </c>
    </row>
    <row r="97" spans="1:30">
      <c r="A97" s="1" t="s">
        <v>93</v>
      </c>
      <c r="B97" s="2"/>
      <c r="C97" s="12">
        <v>303000.80000000005</v>
      </c>
      <c r="D97" s="13">
        <v>172.63</v>
      </c>
      <c r="E97" s="13">
        <v>0</v>
      </c>
      <c r="F97" s="13">
        <v>0</v>
      </c>
      <c r="G97" s="13">
        <v>172.63</v>
      </c>
      <c r="H97" s="13">
        <v>302828.23</v>
      </c>
      <c r="I97" s="13">
        <v>2875.4929999999999</v>
      </c>
      <c r="J97" s="13">
        <v>12430.562999999998</v>
      </c>
      <c r="K97" s="13">
        <v>1059.124</v>
      </c>
      <c r="L97" s="13">
        <v>3089.3789999999995</v>
      </c>
      <c r="M97" s="13">
        <v>5359.86</v>
      </c>
      <c r="N97" s="13">
        <v>0</v>
      </c>
      <c r="O97" s="13">
        <v>13205.311</v>
      </c>
      <c r="P97" s="13">
        <v>1637.402</v>
      </c>
      <c r="Q97" s="13">
        <v>0</v>
      </c>
      <c r="R97" s="13">
        <v>71020.146000000008</v>
      </c>
      <c r="S97" s="13">
        <v>62647.578999999983</v>
      </c>
      <c r="T97" s="13">
        <v>45277.778999999995</v>
      </c>
      <c r="U97" s="13">
        <v>46824.177000000003</v>
      </c>
      <c r="V97" s="13">
        <v>0</v>
      </c>
      <c r="W97" s="13">
        <v>37401.353000000003</v>
      </c>
      <c r="X97" s="13">
        <v>0</v>
      </c>
      <c r="Y97" s="13">
        <v>0</v>
      </c>
      <c r="Z97" s="13">
        <v>22672.418000000001</v>
      </c>
      <c r="AA97" s="13">
        <v>303000.79599999997</v>
      </c>
      <c r="AB97" s="13"/>
      <c r="AC97" s="13"/>
      <c r="AD97" s="14">
        <v>1234675.6700000002</v>
      </c>
    </row>
    <row r="98" spans="1:30">
      <c r="A98" s="1">
        <v>2002</v>
      </c>
      <c r="B98" s="1">
        <v>1</v>
      </c>
      <c r="C98" s="12">
        <v>26815.82</v>
      </c>
      <c r="D98" s="13">
        <v>0</v>
      </c>
      <c r="E98" s="13">
        <v>0</v>
      </c>
      <c r="F98" s="13">
        <v>0</v>
      </c>
      <c r="G98" s="13">
        <v>0</v>
      </c>
      <c r="H98" s="13">
        <v>26815.81</v>
      </c>
      <c r="I98" s="13">
        <v>0</v>
      </c>
      <c r="J98" s="13">
        <v>1141.3610000000001</v>
      </c>
      <c r="K98" s="13">
        <v>0</v>
      </c>
      <c r="L98" s="13">
        <v>296.39400000000001</v>
      </c>
      <c r="M98" s="13">
        <v>478.267</v>
      </c>
      <c r="N98" s="13">
        <v>0</v>
      </c>
      <c r="O98" s="13">
        <v>0</v>
      </c>
      <c r="P98" s="13">
        <v>176.91499999999999</v>
      </c>
      <c r="Q98" s="13">
        <v>0</v>
      </c>
      <c r="R98" s="13">
        <v>7597.9290000000001</v>
      </c>
      <c r="S98" s="13">
        <v>5561.134</v>
      </c>
      <c r="T98" s="13">
        <v>4236.7830000000004</v>
      </c>
      <c r="U98" s="13">
        <v>4133.7830000000004</v>
      </c>
      <c r="V98" s="13">
        <v>0</v>
      </c>
      <c r="W98" s="13">
        <v>3193.2530000000002</v>
      </c>
      <c r="X98" s="13">
        <v>0</v>
      </c>
      <c r="Y98" s="13">
        <v>0</v>
      </c>
      <c r="Z98" s="13">
        <v>478.267</v>
      </c>
      <c r="AA98" s="13">
        <v>26815.819</v>
      </c>
      <c r="AB98" s="13"/>
      <c r="AC98" s="13"/>
      <c r="AD98" s="14">
        <v>107741.535</v>
      </c>
    </row>
    <row r="99" spans="1:30">
      <c r="A99" s="4"/>
      <c r="B99" s="10">
        <v>2</v>
      </c>
      <c r="C99" s="15">
        <v>27600.43</v>
      </c>
      <c r="D99" s="16">
        <v>0</v>
      </c>
      <c r="E99" s="16">
        <v>0</v>
      </c>
      <c r="F99" s="16">
        <v>0</v>
      </c>
      <c r="G99" s="16">
        <v>0</v>
      </c>
      <c r="H99" s="16">
        <v>27600.42</v>
      </c>
      <c r="I99" s="16">
        <v>0</v>
      </c>
      <c r="J99" s="16">
        <v>1240.4190000000001</v>
      </c>
      <c r="K99" s="16">
        <v>0</v>
      </c>
      <c r="L99" s="16">
        <v>302.47399999999999</v>
      </c>
      <c r="M99" s="16">
        <v>505.56200000000001</v>
      </c>
      <c r="N99" s="16">
        <v>0</v>
      </c>
      <c r="O99" s="16">
        <v>0</v>
      </c>
      <c r="P99" s="16">
        <v>175.304</v>
      </c>
      <c r="Q99" s="16">
        <v>0</v>
      </c>
      <c r="R99" s="16">
        <v>7734.38</v>
      </c>
      <c r="S99" s="16">
        <v>5801.9809999999998</v>
      </c>
      <c r="T99" s="16">
        <v>4625.7250000000004</v>
      </c>
      <c r="U99" s="16">
        <v>4127.933</v>
      </c>
      <c r="V99" s="16">
        <v>0</v>
      </c>
      <c r="W99" s="16">
        <v>3086.6529999999998</v>
      </c>
      <c r="X99" s="16">
        <v>0</v>
      </c>
      <c r="Y99" s="16">
        <v>0</v>
      </c>
      <c r="Z99" s="16">
        <v>505.56200000000001</v>
      </c>
      <c r="AA99" s="16">
        <v>27600.431</v>
      </c>
      <c r="AB99" s="16"/>
      <c r="AC99" s="16"/>
      <c r="AD99" s="17">
        <v>110907.27400000002</v>
      </c>
    </row>
    <row r="100" spans="1:30">
      <c r="A100" s="4"/>
      <c r="B100" s="10">
        <v>3</v>
      </c>
      <c r="C100" s="15">
        <v>27737.59</v>
      </c>
      <c r="D100" s="16">
        <v>0</v>
      </c>
      <c r="E100" s="16">
        <v>0</v>
      </c>
      <c r="F100" s="16">
        <v>0</v>
      </c>
      <c r="G100" s="16">
        <v>0</v>
      </c>
      <c r="H100" s="16">
        <v>27737.59</v>
      </c>
      <c r="I100" s="16">
        <v>0</v>
      </c>
      <c r="J100" s="16">
        <v>1192.009</v>
      </c>
      <c r="K100" s="16">
        <v>0</v>
      </c>
      <c r="L100" s="16">
        <v>305.46199999999999</v>
      </c>
      <c r="M100" s="16">
        <v>508.84100000000001</v>
      </c>
      <c r="N100" s="16">
        <v>0</v>
      </c>
      <c r="O100" s="16">
        <v>0</v>
      </c>
      <c r="P100" s="16">
        <v>179.10599999999999</v>
      </c>
      <c r="Q100" s="16">
        <v>0</v>
      </c>
      <c r="R100" s="16">
        <v>7661.1180000000004</v>
      </c>
      <c r="S100" s="16">
        <v>5918.1970000000001</v>
      </c>
      <c r="T100" s="16">
        <v>4739.4170000000004</v>
      </c>
      <c r="U100" s="16">
        <v>4218.2920000000004</v>
      </c>
      <c r="V100" s="16">
        <v>0</v>
      </c>
      <c r="W100" s="16">
        <v>3015.1439999999998</v>
      </c>
      <c r="X100" s="16">
        <v>0</v>
      </c>
      <c r="Y100" s="16">
        <v>0</v>
      </c>
      <c r="Z100" s="16">
        <v>508.84100000000001</v>
      </c>
      <c r="AA100" s="16">
        <v>27737.585999999999</v>
      </c>
      <c r="AB100" s="16"/>
      <c r="AC100" s="16"/>
      <c r="AD100" s="17">
        <v>111459.193</v>
      </c>
    </row>
    <row r="101" spans="1:30">
      <c r="A101" s="4"/>
      <c r="B101" s="10">
        <v>4</v>
      </c>
      <c r="C101" s="15">
        <v>27943.75</v>
      </c>
      <c r="D101" s="16">
        <v>0</v>
      </c>
      <c r="E101" s="16">
        <v>0</v>
      </c>
      <c r="F101" s="16"/>
      <c r="G101" s="16">
        <v>0</v>
      </c>
      <c r="H101" s="16">
        <v>27943.759999999998</v>
      </c>
      <c r="I101" s="16">
        <v>0</v>
      </c>
      <c r="J101" s="16">
        <v>1188.588</v>
      </c>
      <c r="K101" s="16">
        <v>0</v>
      </c>
      <c r="L101" s="16">
        <v>289.04500000000002</v>
      </c>
      <c r="M101" s="16">
        <v>508.63799999999998</v>
      </c>
      <c r="N101" s="16">
        <v>0</v>
      </c>
      <c r="O101" s="16">
        <v>0</v>
      </c>
      <c r="P101" s="16">
        <v>180</v>
      </c>
      <c r="Q101" s="16">
        <v>0</v>
      </c>
      <c r="R101" s="16">
        <v>7728.433</v>
      </c>
      <c r="S101" s="16">
        <v>5976.9530000000004</v>
      </c>
      <c r="T101" s="16">
        <v>4822.1239999999998</v>
      </c>
      <c r="U101" s="16">
        <v>4303.1049999999996</v>
      </c>
      <c r="V101" s="16">
        <v>0</v>
      </c>
      <c r="W101" s="16">
        <v>2946.8670000000002</v>
      </c>
      <c r="X101" s="16">
        <v>0</v>
      </c>
      <c r="Y101" s="16">
        <v>0</v>
      </c>
      <c r="Z101" s="16">
        <v>508.63799999999998</v>
      </c>
      <c r="AA101" s="16">
        <v>27943.753000000001</v>
      </c>
      <c r="AB101" s="16"/>
      <c r="AC101" s="16"/>
      <c r="AD101" s="17">
        <v>112283.65399999998</v>
      </c>
    </row>
    <row r="102" spans="1:30">
      <c r="A102" s="4"/>
      <c r="B102" s="10">
        <v>5</v>
      </c>
      <c r="C102" s="15">
        <v>28756.62</v>
      </c>
      <c r="D102" s="16">
        <v>0</v>
      </c>
      <c r="E102" s="16">
        <v>0</v>
      </c>
      <c r="F102" s="16">
        <v>0</v>
      </c>
      <c r="G102" s="16">
        <v>0</v>
      </c>
      <c r="H102" s="16">
        <v>28756.62</v>
      </c>
      <c r="I102" s="16">
        <v>0</v>
      </c>
      <c r="J102" s="16">
        <v>1282.989</v>
      </c>
      <c r="K102" s="16">
        <v>0</v>
      </c>
      <c r="L102" s="16">
        <v>279.70999999999998</v>
      </c>
      <c r="M102" s="16">
        <v>503.24299999999999</v>
      </c>
      <c r="N102" s="16">
        <v>0</v>
      </c>
      <c r="O102" s="16">
        <v>0</v>
      </c>
      <c r="P102" s="16">
        <v>175.995</v>
      </c>
      <c r="Q102" s="16">
        <v>138</v>
      </c>
      <c r="R102" s="16">
        <v>7766.9570000000003</v>
      </c>
      <c r="S102" s="16">
        <v>6205.1930000000002</v>
      </c>
      <c r="T102" s="16">
        <v>5001.8890000000001</v>
      </c>
      <c r="U102" s="16">
        <v>4356.6580000000004</v>
      </c>
      <c r="V102" s="16">
        <v>0</v>
      </c>
      <c r="W102" s="16">
        <v>3045.982</v>
      </c>
      <c r="X102" s="16">
        <v>0</v>
      </c>
      <c r="Y102" s="16">
        <v>0</v>
      </c>
      <c r="Z102" s="16">
        <v>503.24299999999999</v>
      </c>
      <c r="AA102" s="16">
        <v>28756.616000000002</v>
      </c>
      <c r="AB102" s="16"/>
      <c r="AC102" s="16"/>
      <c r="AD102" s="17">
        <v>115529.715</v>
      </c>
    </row>
    <row r="103" spans="1:30">
      <c r="A103" s="4"/>
      <c r="B103" s="10">
        <v>6</v>
      </c>
      <c r="C103" s="15">
        <v>28623.18</v>
      </c>
      <c r="D103" s="16">
        <v>0</v>
      </c>
      <c r="E103" s="16">
        <v>0</v>
      </c>
      <c r="F103" s="16">
        <v>0</v>
      </c>
      <c r="G103" s="16">
        <v>0</v>
      </c>
      <c r="H103" s="16">
        <v>28623.19</v>
      </c>
      <c r="I103" s="16">
        <v>0</v>
      </c>
      <c r="J103" s="16">
        <v>1203.912</v>
      </c>
      <c r="K103" s="16">
        <v>0</v>
      </c>
      <c r="L103" s="16">
        <v>310.41899999999998</v>
      </c>
      <c r="M103" s="16">
        <v>508.45699999999999</v>
      </c>
      <c r="N103" s="16">
        <v>0</v>
      </c>
      <c r="O103" s="16">
        <v>0</v>
      </c>
      <c r="P103" s="16">
        <v>169.43100000000001</v>
      </c>
      <c r="Q103" s="16">
        <v>140.79499999999999</v>
      </c>
      <c r="R103" s="16">
        <v>7870.9459999999999</v>
      </c>
      <c r="S103" s="16">
        <v>6232.8729999999996</v>
      </c>
      <c r="T103" s="16">
        <v>5020.0190000000002</v>
      </c>
      <c r="U103" s="16">
        <v>4326.0569999999998</v>
      </c>
      <c r="V103" s="16">
        <v>0</v>
      </c>
      <c r="W103" s="16">
        <v>2840.2660000000001</v>
      </c>
      <c r="X103" s="16">
        <v>0</v>
      </c>
      <c r="Y103" s="16">
        <v>0</v>
      </c>
      <c r="Z103" s="16">
        <v>508.45699999999999</v>
      </c>
      <c r="AA103" s="16">
        <v>28623.174999999999</v>
      </c>
      <c r="AB103" s="16"/>
      <c r="AC103" s="16"/>
      <c r="AD103" s="17">
        <v>115001.17699999998</v>
      </c>
    </row>
    <row r="104" spans="1:30">
      <c r="A104" s="4"/>
      <c r="B104" s="10">
        <v>7</v>
      </c>
      <c r="C104" s="15">
        <v>28630.48</v>
      </c>
      <c r="D104" s="16">
        <v>0</v>
      </c>
      <c r="E104" s="16">
        <v>0</v>
      </c>
      <c r="F104" s="16">
        <v>0</v>
      </c>
      <c r="G104" s="16">
        <v>0</v>
      </c>
      <c r="H104" s="16">
        <v>28630.49</v>
      </c>
      <c r="I104" s="16">
        <v>0</v>
      </c>
      <c r="J104" s="16">
        <v>1211.9349999999999</v>
      </c>
      <c r="K104" s="16">
        <v>0</v>
      </c>
      <c r="L104" s="16">
        <v>296.30200000000002</v>
      </c>
      <c r="M104" s="16">
        <v>511.274</v>
      </c>
      <c r="N104" s="16">
        <v>0</v>
      </c>
      <c r="O104" s="16">
        <v>0</v>
      </c>
      <c r="P104" s="16">
        <v>173.66</v>
      </c>
      <c r="Q104" s="16">
        <v>141.357</v>
      </c>
      <c r="R104" s="16">
        <v>8014.3069999999998</v>
      </c>
      <c r="S104" s="16">
        <v>6170.3850000000002</v>
      </c>
      <c r="T104" s="16">
        <v>4981.1620000000003</v>
      </c>
      <c r="U104" s="16">
        <v>4365.3969999999999</v>
      </c>
      <c r="V104" s="16">
        <v>0</v>
      </c>
      <c r="W104" s="16">
        <v>2764.7020000000002</v>
      </c>
      <c r="X104" s="16">
        <v>0</v>
      </c>
      <c r="Y104" s="16">
        <v>0</v>
      </c>
      <c r="Z104" s="16">
        <v>511.274</v>
      </c>
      <c r="AA104" s="16">
        <v>28630.481</v>
      </c>
      <c r="AB104" s="16"/>
      <c r="AC104" s="16"/>
      <c r="AD104" s="17">
        <v>115033.20600000001</v>
      </c>
    </row>
    <row r="105" spans="1:30">
      <c r="A105" s="4"/>
      <c r="B105" s="10">
        <v>8</v>
      </c>
      <c r="C105" s="15">
        <v>29155.78</v>
      </c>
      <c r="D105" s="16">
        <v>0</v>
      </c>
      <c r="E105" s="16">
        <v>0</v>
      </c>
      <c r="F105" s="16">
        <v>0</v>
      </c>
      <c r="G105" s="16">
        <v>0</v>
      </c>
      <c r="H105" s="16">
        <v>29155.77</v>
      </c>
      <c r="I105" s="16">
        <v>0</v>
      </c>
      <c r="J105" s="16">
        <v>1234.6369999999999</v>
      </c>
      <c r="K105" s="16">
        <v>0</v>
      </c>
      <c r="L105" s="16">
        <v>287.733</v>
      </c>
      <c r="M105" s="16">
        <v>501.57100000000003</v>
      </c>
      <c r="N105" s="16">
        <v>0</v>
      </c>
      <c r="O105" s="16">
        <v>0</v>
      </c>
      <c r="P105" s="16">
        <v>179.124</v>
      </c>
      <c r="Q105" s="16">
        <v>147.01499999999999</v>
      </c>
      <c r="R105" s="16">
        <v>8207.866</v>
      </c>
      <c r="S105" s="16">
        <v>6209.4440000000004</v>
      </c>
      <c r="T105" s="16">
        <v>5074.6899999999996</v>
      </c>
      <c r="U105" s="16">
        <v>4464.5230000000001</v>
      </c>
      <c r="V105" s="16">
        <v>0</v>
      </c>
      <c r="W105" s="16">
        <v>2849.174</v>
      </c>
      <c r="X105" s="16">
        <v>0</v>
      </c>
      <c r="Y105" s="16">
        <v>0</v>
      </c>
      <c r="Z105" s="16">
        <v>501.57100000000003</v>
      </c>
      <c r="AA105" s="16">
        <v>29155.776999999998</v>
      </c>
      <c r="AB105" s="16"/>
      <c r="AC105" s="16"/>
      <c r="AD105" s="17">
        <v>117124.67500000002</v>
      </c>
    </row>
    <row r="106" spans="1:30">
      <c r="A106" s="4"/>
      <c r="B106" s="10">
        <v>9</v>
      </c>
      <c r="C106" s="15">
        <v>29089.33</v>
      </c>
      <c r="D106" s="16">
        <v>0</v>
      </c>
      <c r="E106" s="16">
        <v>0</v>
      </c>
      <c r="F106" s="16">
        <v>0</v>
      </c>
      <c r="G106" s="16">
        <v>0</v>
      </c>
      <c r="H106" s="16">
        <v>29089.34</v>
      </c>
      <c r="I106" s="16">
        <v>0</v>
      </c>
      <c r="J106" s="16">
        <v>1185.2139999999999</v>
      </c>
      <c r="K106" s="16">
        <v>0</v>
      </c>
      <c r="L106" s="16">
        <v>296.12700000000001</v>
      </c>
      <c r="M106" s="16">
        <v>499.298</v>
      </c>
      <c r="N106" s="16">
        <v>0</v>
      </c>
      <c r="O106" s="16">
        <v>0</v>
      </c>
      <c r="P106" s="16">
        <v>178.11699999999999</v>
      </c>
      <c r="Q106" s="16">
        <v>158.29499999999999</v>
      </c>
      <c r="R106" s="16">
        <v>8171.9610000000002</v>
      </c>
      <c r="S106" s="16">
        <v>6234.1080000000002</v>
      </c>
      <c r="T106" s="16">
        <v>5131.3459999999995</v>
      </c>
      <c r="U106" s="16">
        <v>4376.2039999999997</v>
      </c>
      <c r="V106" s="16">
        <v>0</v>
      </c>
      <c r="W106" s="16">
        <v>2858.6590000000001</v>
      </c>
      <c r="X106" s="16">
        <v>0</v>
      </c>
      <c r="Y106" s="16">
        <v>0</v>
      </c>
      <c r="Z106" s="16">
        <v>499.298</v>
      </c>
      <c r="AA106" s="16">
        <v>29089.329000000002</v>
      </c>
      <c r="AB106" s="16"/>
      <c r="AC106" s="16"/>
      <c r="AD106" s="17">
        <v>116856.626</v>
      </c>
    </row>
    <row r="107" spans="1:30">
      <c r="A107" s="4"/>
      <c r="B107" s="10">
        <v>10</v>
      </c>
      <c r="C107" s="15">
        <v>29178.83</v>
      </c>
      <c r="D107" s="16">
        <v>0</v>
      </c>
      <c r="E107" s="16">
        <v>0</v>
      </c>
      <c r="F107" s="16">
        <v>0</v>
      </c>
      <c r="G107" s="16">
        <v>0</v>
      </c>
      <c r="H107" s="16">
        <v>29178.84</v>
      </c>
      <c r="I107" s="16">
        <v>0</v>
      </c>
      <c r="J107" s="16">
        <v>1236.2460000000001</v>
      </c>
      <c r="K107" s="16">
        <v>0</v>
      </c>
      <c r="L107" s="16">
        <v>292.93700000000001</v>
      </c>
      <c r="M107" s="16">
        <v>500.02800000000002</v>
      </c>
      <c r="N107" s="16">
        <v>0</v>
      </c>
      <c r="O107" s="16">
        <v>0</v>
      </c>
      <c r="P107" s="16">
        <v>172.107</v>
      </c>
      <c r="Q107" s="16">
        <v>180.792</v>
      </c>
      <c r="R107" s="16">
        <v>8141.835</v>
      </c>
      <c r="S107" s="16">
        <v>6194.232</v>
      </c>
      <c r="T107" s="16">
        <v>5026.8590000000004</v>
      </c>
      <c r="U107" s="16">
        <v>4594.2629999999999</v>
      </c>
      <c r="V107" s="16">
        <v>0</v>
      </c>
      <c r="W107" s="16">
        <v>2839.527</v>
      </c>
      <c r="X107" s="16">
        <v>0</v>
      </c>
      <c r="Y107" s="16">
        <v>0</v>
      </c>
      <c r="Z107" s="16">
        <v>500.02800000000002</v>
      </c>
      <c r="AA107" s="16">
        <v>29178.826000000001</v>
      </c>
      <c r="AB107" s="16"/>
      <c r="AC107" s="16"/>
      <c r="AD107" s="17">
        <v>117215.35000000002</v>
      </c>
    </row>
    <row r="108" spans="1:30">
      <c r="A108" s="4"/>
      <c r="B108" s="10">
        <v>11</v>
      </c>
      <c r="C108" s="15">
        <v>29485.25</v>
      </c>
      <c r="D108" s="16">
        <v>0</v>
      </c>
      <c r="E108" s="16">
        <v>0</v>
      </c>
      <c r="F108" s="16">
        <v>0</v>
      </c>
      <c r="G108" s="16">
        <v>0</v>
      </c>
      <c r="H108" s="16">
        <v>29485.26</v>
      </c>
      <c r="I108" s="16">
        <v>0</v>
      </c>
      <c r="J108" s="16">
        <v>1231.519</v>
      </c>
      <c r="K108" s="16">
        <v>0</v>
      </c>
      <c r="L108" s="16">
        <v>318.65699999999998</v>
      </c>
      <c r="M108" s="16">
        <v>477.42899999999997</v>
      </c>
      <c r="N108" s="16">
        <v>0</v>
      </c>
      <c r="O108" s="16">
        <v>0</v>
      </c>
      <c r="P108" s="16">
        <v>168.97499999999999</v>
      </c>
      <c r="Q108" s="16">
        <v>178.209</v>
      </c>
      <c r="R108" s="16">
        <v>8303.9429999999993</v>
      </c>
      <c r="S108" s="16">
        <v>6262.35</v>
      </c>
      <c r="T108" s="16">
        <v>4996.5159999999996</v>
      </c>
      <c r="U108" s="16">
        <v>4698.0600000000004</v>
      </c>
      <c r="V108" s="16">
        <v>0</v>
      </c>
      <c r="W108" s="16">
        <v>2849.587</v>
      </c>
      <c r="X108" s="16">
        <v>0</v>
      </c>
      <c r="Y108" s="16">
        <v>0</v>
      </c>
      <c r="Z108" s="16">
        <v>477.42899999999997</v>
      </c>
      <c r="AA108" s="16">
        <v>29485.244999999999</v>
      </c>
      <c r="AB108" s="16"/>
      <c r="AC108" s="16"/>
      <c r="AD108" s="17">
        <v>118418.429</v>
      </c>
    </row>
    <row r="109" spans="1:30">
      <c r="A109" s="4"/>
      <c r="B109" s="10">
        <v>12</v>
      </c>
      <c r="C109" s="15">
        <v>29231.61</v>
      </c>
      <c r="D109" s="16">
        <v>0</v>
      </c>
      <c r="E109" s="16">
        <v>0</v>
      </c>
      <c r="F109" s="16">
        <v>0</v>
      </c>
      <c r="G109" s="16">
        <v>0</v>
      </c>
      <c r="H109" s="16">
        <v>29231.61</v>
      </c>
      <c r="I109" s="16">
        <v>0</v>
      </c>
      <c r="J109" s="16">
        <v>1230.068</v>
      </c>
      <c r="K109" s="16">
        <v>0</v>
      </c>
      <c r="L109" s="16">
        <v>317.596</v>
      </c>
      <c r="M109" s="16">
        <v>397.54199999999997</v>
      </c>
      <c r="N109" s="16">
        <v>0</v>
      </c>
      <c r="O109" s="16">
        <v>0</v>
      </c>
      <c r="P109" s="16">
        <v>167.50200000000001</v>
      </c>
      <c r="Q109" s="16">
        <v>195.92599999999999</v>
      </c>
      <c r="R109" s="16">
        <v>8197.2690000000002</v>
      </c>
      <c r="S109" s="16">
        <v>6216.3729999999996</v>
      </c>
      <c r="T109" s="16">
        <v>4943.4369999999999</v>
      </c>
      <c r="U109" s="16">
        <v>4635.491</v>
      </c>
      <c r="V109" s="16">
        <v>0</v>
      </c>
      <c r="W109" s="16">
        <v>2930.4029999999998</v>
      </c>
      <c r="X109" s="16">
        <v>0</v>
      </c>
      <c r="Y109" s="16">
        <v>0</v>
      </c>
      <c r="Z109" s="16">
        <v>397.54199999999997</v>
      </c>
      <c r="AA109" s="16">
        <v>29231.607</v>
      </c>
      <c r="AB109" s="16"/>
      <c r="AC109" s="16"/>
      <c r="AD109" s="17">
        <v>117323.976</v>
      </c>
    </row>
    <row r="110" spans="1:30">
      <c r="A110" s="1" t="s">
        <v>94</v>
      </c>
      <c r="B110" s="2"/>
      <c r="C110" s="12">
        <v>342248.67</v>
      </c>
      <c r="D110" s="13">
        <v>0</v>
      </c>
      <c r="E110" s="13">
        <v>0</v>
      </c>
      <c r="F110" s="13">
        <v>0</v>
      </c>
      <c r="G110" s="13">
        <v>0</v>
      </c>
      <c r="H110" s="13">
        <v>342248.69999999995</v>
      </c>
      <c r="I110" s="13">
        <v>0</v>
      </c>
      <c r="J110" s="13">
        <v>14578.897000000001</v>
      </c>
      <c r="K110" s="13">
        <v>0</v>
      </c>
      <c r="L110" s="13">
        <v>3592.8560000000002</v>
      </c>
      <c r="M110" s="13">
        <v>5900.1500000000005</v>
      </c>
      <c r="N110" s="13">
        <v>0</v>
      </c>
      <c r="O110" s="13">
        <v>0</v>
      </c>
      <c r="P110" s="13">
        <v>2096.2359999999999</v>
      </c>
      <c r="Q110" s="13">
        <v>1280.3889999999999</v>
      </c>
      <c r="R110" s="13">
        <v>95396.944000000018</v>
      </c>
      <c r="S110" s="13">
        <v>72983.222999999998</v>
      </c>
      <c r="T110" s="13">
        <v>58599.967000000011</v>
      </c>
      <c r="U110" s="13">
        <v>52599.765999999996</v>
      </c>
      <c r="V110" s="13">
        <v>0</v>
      </c>
      <c r="W110" s="13">
        <v>35220.216999999997</v>
      </c>
      <c r="X110" s="13">
        <v>0</v>
      </c>
      <c r="Y110" s="13">
        <v>0</v>
      </c>
      <c r="Z110" s="13">
        <v>5900.1500000000005</v>
      </c>
      <c r="AA110" s="13">
        <v>342248.64499999996</v>
      </c>
      <c r="AB110" s="13"/>
      <c r="AC110" s="13"/>
      <c r="AD110" s="14">
        <v>1374894.81</v>
      </c>
    </row>
    <row r="111" spans="1:30">
      <c r="A111" s="1">
        <v>2003</v>
      </c>
      <c r="B111" s="1">
        <v>1</v>
      </c>
      <c r="C111" s="12">
        <v>30003.41</v>
      </c>
      <c r="D111" s="13">
        <v>0</v>
      </c>
      <c r="E111" s="13">
        <v>0</v>
      </c>
      <c r="F111" s="13">
        <v>0</v>
      </c>
      <c r="G111" s="13">
        <v>0</v>
      </c>
      <c r="H111" s="13">
        <v>30003.4</v>
      </c>
      <c r="I111" s="13">
        <v>0</v>
      </c>
      <c r="J111" s="13">
        <v>1190.1010000000001</v>
      </c>
      <c r="K111" s="13">
        <v>0</v>
      </c>
      <c r="L111" s="13">
        <v>312.96800000000002</v>
      </c>
      <c r="M111" s="13">
        <v>379.90300000000002</v>
      </c>
      <c r="N111" s="13">
        <v>0</v>
      </c>
      <c r="O111" s="13">
        <v>0</v>
      </c>
      <c r="P111" s="13">
        <v>167.17400000000001</v>
      </c>
      <c r="Q111" s="13">
        <v>193.053</v>
      </c>
      <c r="R111" s="13">
        <v>8598.0190000000002</v>
      </c>
      <c r="S111" s="13">
        <v>6391.1409999999996</v>
      </c>
      <c r="T111" s="13">
        <v>4995.26</v>
      </c>
      <c r="U111" s="13">
        <v>4702.4719999999998</v>
      </c>
      <c r="V111" s="13">
        <v>0</v>
      </c>
      <c r="W111" s="13">
        <v>3073.3159999999998</v>
      </c>
      <c r="X111" s="13">
        <v>0</v>
      </c>
      <c r="Y111" s="13">
        <v>0</v>
      </c>
      <c r="Z111" s="13">
        <v>379.90300000000002</v>
      </c>
      <c r="AA111" s="13">
        <v>30003.406999999999</v>
      </c>
      <c r="AB111" s="13"/>
      <c r="AC111" s="13"/>
      <c r="AD111" s="14">
        <v>120393.527</v>
      </c>
    </row>
    <row r="112" spans="1:30">
      <c r="A112" s="4"/>
      <c r="B112" s="10">
        <v>2</v>
      </c>
      <c r="C112" s="15">
        <v>30275.73</v>
      </c>
      <c r="D112" s="16">
        <v>0</v>
      </c>
      <c r="E112" s="16">
        <v>0</v>
      </c>
      <c r="F112" s="16">
        <v>0</v>
      </c>
      <c r="G112" s="16">
        <v>0</v>
      </c>
      <c r="H112" s="16">
        <v>30275.73</v>
      </c>
      <c r="I112" s="16">
        <v>0</v>
      </c>
      <c r="J112" s="16">
        <v>1166.143</v>
      </c>
      <c r="K112" s="16">
        <v>0</v>
      </c>
      <c r="L112" s="16">
        <v>302.44200000000001</v>
      </c>
      <c r="M112" s="16">
        <v>322.57400000000001</v>
      </c>
      <c r="N112" s="16">
        <v>0</v>
      </c>
      <c r="O112" s="16">
        <v>0</v>
      </c>
      <c r="P112" s="16">
        <v>178.10400000000001</v>
      </c>
      <c r="Q112" s="16">
        <v>199.39599999999999</v>
      </c>
      <c r="R112" s="16">
        <v>8649.2250000000004</v>
      </c>
      <c r="S112" s="16">
        <v>6472.9409999999998</v>
      </c>
      <c r="T112" s="16">
        <v>5115.817</v>
      </c>
      <c r="U112" s="16">
        <v>4786.5649999999996</v>
      </c>
      <c r="V112" s="16">
        <v>0</v>
      </c>
      <c r="W112" s="16">
        <v>3082.518</v>
      </c>
      <c r="X112" s="16">
        <v>0</v>
      </c>
      <c r="Y112" s="16">
        <v>0</v>
      </c>
      <c r="Z112" s="16">
        <v>322.57400000000001</v>
      </c>
      <c r="AA112" s="16">
        <v>30275.724999999999</v>
      </c>
      <c r="AB112" s="16"/>
      <c r="AC112" s="16"/>
      <c r="AD112" s="17">
        <v>121425.484</v>
      </c>
    </row>
    <row r="113" spans="1:30">
      <c r="A113" s="4"/>
      <c r="B113" s="10">
        <v>3</v>
      </c>
      <c r="C113" s="15">
        <v>30531.360000000001</v>
      </c>
      <c r="D113" s="16">
        <v>0</v>
      </c>
      <c r="E113" s="16">
        <v>0</v>
      </c>
      <c r="F113" s="16">
        <v>0</v>
      </c>
      <c r="G113" s="16">
        <v>0</v>
      </c>
      <c r="H113" s="16">
        <v>30531.360000000001</v>
      </c>
      <c r="I113" s="16">
        <v>0</v>
      </c>
      <c r="J113" s="16">
        <v>1227.318</v>
      </c>
      <c r="K113" s="16">
        <v>0</v>
      </c>
      <c r="L113" s="16">
        <v>311.791</v>
      </c>
      <c r="M113" s="16">
        <v>282.46899999999999</v>
      </c>
      <c r="N113" s="16">
        <v>0</v>
      </c>
      <c r="O113" s="16">
        <v>0</v>
      </c>
      <c r="P113" s="16">
        <v>175.785</v>
      </c>
      <c r="Q113" s="16">
        <v>203.084</v>
      </c>
      <c r="R113" s="16">
        <v>8725.61</v>
      </c>
      <c r="S113" s="16">
        <v>6572.442</v>
      </c>
      <c r="T113" s="16">
        <v>5094.9089999999997</v>
      </c>
      <c r="U113" s="16">
        <v>4837.3320000000003</v>
      </c>
      <c r="V113" s="16">
        <v>0</v>
      </c>
      <c r="W113" s="16">
        <v>3100.6190000000001</v>
      </c>
      <c r="X113" s="16">
        <v>0</v>
      </c>
      <c r="Y113" s="16">
        <v>0</v>
      </c>
      <c r="Z113" s="16">
        <v>282.46899999999999</v>
      </c>
      <c r="AA113" s="16">
        <v>30531.359</v>
      </c>
      <c r="AB113" s="16"/>
      <c r="AC113" s="16"/>
      <c r="AD113" s="17">
        <v>122407.90699999999</v>
      </c>
    </row>
    <row r="114" spans="1:30">
      <c r="A114" s="4"/>
      <c r="B114" s="10">
        <v>4</v>
      </c>
      <c r="C114" s="15">
        <v>31426.880000000001</v>
      </c>
      <c r="D114" s="16">
        <v>0</v>
      </c>
      <c r="E114" s="16">
        <v>0</v>
      </c>
      <c r="F114" s="16">
        <v>0</v>
      </c>
      <c r="G114" s="16">
        <v>0</v>
      </c>
      <c r="H114" s="16">
        <v>31426.87</v>
      </c>
      <c r="I114" s="16">
        <v>0</v>
      </c>
      <c r="J114" s="16">
        <v>1241.8810000000001</v>
      </c>
      <c r="K114" s="16">
        <v>0</v>
      </c>
      <c r="L114" s="16">
        <v>311.86</v>
      </c>
      <c r="M114" s="16">
        <v>234.28100000000001</v>
      </c>
      <c r="N114" s="16">
        <v>0</v>
      </c>
      <c r="O114" s="16">
        <v>0</v>
      </c>
      <c r="P114" s="16">
        <v>180.09</v>
      </c>
      <c r="Q114" s="16">
        <v>209.541</v>
      </c>
      <c r="R114" s="16">
        <v>8914.4140000000007</v>
      </c>
      <c r="S114" s="16">
        <v>6752.1729999999998</v>
      </c>
      <c r="T114" s="16">
        <v>5311.0569999999998</v>
      </c>
      <c r="U114" s="16">
        <v>5051.424</v>
      </c>
      <c r="V114" s="16">
        <v>0</v>
      </c>
      <c r="W114" s="16">
        <v>3220.1610000000001</v>
      </c>
      <c r="X114" s="16">
        <v>0</v>
      </c>
      <c r="Y114" s="16">
        <v>0</v>
      </c>
      <c r="Z114" s="16">
        <v>234.28100000000001</v>
      </c>
      <c r="AA114" s="16">
        <v>31426.882000000001</v>
      </c>
      <c r="AB114" s="16"/>
      <c r="AC114" s="16"/>
      <c r="AD114" s="17">
        <v>125941.79499999998</v>
      </c>
    </row>
    <row r="115" spans="1:30">
      <c r="A115" s="4"/>
      <c r="B115" s="10">
        <v>5</v>
      </c>
      <c r="C115" s="15">
        <v>32045.3</v>
      </c>
      <c r="D115" s="16">
        <v>0</v>
      </c>
      <c r="E115" s="16">
        <v>0</v>
      </c>
      <c r="F115" s="16">
        <v>0</v>
      </c>
      <c r="G115" s="16">
        <v>0</v>
      </c>
      <c r="H115" s="16">
        <v>32045.32</v>
      </c>
      <c r="I115" s="16">
        <v>0</v>
      </c>
      <c r="J115" s="16">
        <v>1229.067</v>
      </c>
      <c r="K115" s="16">
        <v>0</v>
      </c>
      <c r="L115" s="16">
        <v>328.22699999999998</v>
      </c>
      <c r="M115" s="16">
        <v>197.22800000000001</v>
      </c>
      <c r="N115" s="16">
        <v>0</v>
      </c>
      <c r="O115" s="16">
        <v>0</v>
      </c>
      <c r="P115" s="16">
        <v>214.36199999999999</v>
      </c>
      <c r="Q115" s="16">
        <v>228.24700000000001</v>
      </c>
      <c r="R115" s="16">
        <v>9171.0619999999999</v>
      </c>
      <c r="S115" s="16">
        <v>6914.616</v>
      </c>
      <c r="T115" s="16">
        <v>5279.6559999999999</v>
      </c>
      <c r="U115" s="16">
        <v>5239.5950000000003</v>
      </c>
      <c r="V115" s="16">
        <v>0</v>
      </c>
      <c r="W115" s="16">
        <v>3243.241</v>
      </c>
      <c r="X115" s="16">
        <v>0</v>
      </c>
      <c r="Y115" s="16">
        <v>0</v>
      </c>
      <c r="Z115" s="16">
        <v>197.22800000000001</v>
      </c>
      <c r="AA115" s="16">
        <v>32045.300999999999</v>
      </c>
      <c r="AB115" s="16"/>
      <c r="AC115" s="16"/>
      <c r="AD115" s="17">
        <v>128378.45000000001</v>
      </c>
    </row>
    <row r="116" spans="1:30">
      <c r="A116" s="4"/>
      <c r="B116" s="10">
        <v>6</v>
      </c>
      <c r="C116" s="15">
        <v>32029.78</v>
      </c>
      <c r="D116" s="16">
        <v>0</v>
      </c>
      <c r="E116" s="16">
        <v>0</v>
      </c>
      <c r="F116" s="16">
        <v>0</v>
      </c>
      <c r="G116" s="16">
        <v>0</v>
      </c>
      <c r="H116" s="16">
        <v>32029.78</v>
      </c>
      <c r="I116" s="16">
        <v>0</v>
      </c>
      <c r="J116" s="16">
        <v>1207.2829999999999</v>
      </c>
      <c r="K116" s="16">
        <v>0</v>
      </c>
      <c r="L116" s="16">
        <v>346.13200000000001</v>
      </c>
      <c r="M116" s="16">
        <v>149.56299999999999</v>
      </c>
      <c r="N116" s="16">
        <v>0</v>
      </c>
      <c r="O116" s="16">
        <v>0</v>
      </c>
      <c r="P116" s="16">
        <v>206.11500000000001</v>
      </c>
      <c r="Q116" s="16">
        <v>240.755</v>
      </c>
      <c r="R116" s="16">
        <v>9075.4650000000001</v>
      </c>
      <c r="S116" s="16">
        <v>7199.5730000000003</v>
      </c>
      <c r="T116" s="16">
        <v>5286.1130000000003</v>
      </c>
      <c r="U116" s="16">
        <v>5110.9340000000002</v>
      </c>
      <c r="V116" s="16">
        <v>0</v>
      </c>
      <c r="W116" s="16">
        <v>3207.85</v>
      </c>
      <c r="X116" s="16">
        <v>0</v>
      </c>
      <c r="Y116" s="16">
        <v>0</v>
      </c>
      <c r="Z116" s="16">
        <v>149.56299999999999</v>
      </c>
      <c r="AA116" s="16">
        <v>32029.782999999999</v>
      </c>
      <c r="AB116" s="16"/>
      <c r="AC116" s="16"/>
      <c r="AD116" s="17">
        <v>128268.689</v>
      </c>
    </row>
    <row r="117" spans="1:30">
      <c r="A117" s="4"/>
      <c r="B117" s="10">
        <v>7</v>
      </c>
      <c r="C117" s="15">
        <v>32710.12</v>
      </c>
      <c r="D117" s="16">
        <v>0</v>
      </c>
      <c r="E117" s="16">
        <v>0</v>
      </c>
      <c r="F117" s="16">
        <v>0</v>
      </c>
      <c r="G117" s="16">
        <v>0</v>
      </c>
      <c r="H117" s="16">
        <v>32710.13</v>
      </c>
      <c r="I117" s="16">
        <v>0</v>
      </c>
      <c r="J117" s="16">
        <v>1266.1969999999999</v>
      </c>
      <c r="K117" s="16">
        <v>0</v>
      </c>
      <c r="L117" s="16">
        <v>371.685</v>
      </c>
      <c r="M117" s="16">
        <v>0</v>
      </c>
      <c r="N117" s="16">
        <v>0</v>
      </c>
      <c r="O117" s="16">
        <v>0</v>
      </c>
      <c r="P117" s="16">
        <v>221.53100000000001</v>
      </c>
      <c r="Q117" s="16">
        <v>251.369</v>
      </c>
      <c r="R117" s="16">
        <v>9329.6980000000003</v>
      </c>
      <c r="S117" s="16">
        <v>7243.94</v>
      </c>
      <c r="T117" s="16">
        <v>5441.0169999999998</v>
      </c>
      <c r="U117" s="16">
        <v>5332.902</v>
      </c>
      <c r="V117" s="16">
        <v>0</v>
      </c>
      <c r="W117" s="16">
        <v>3251.7759999999998</v>
      </c>
      <c r="X117" s="16">
        <v>0</v>
      </c>
      <c r="Y117" s="16">
        <v>0</v>
      </c>
      <c r="Z117" s="16">
        <v>0</v>
      </c>
      <c r="AA117" s="16">
        <v>32710.115000000002</v>
      </c>
      <c r="AB117" s="16"/>
      <c r="AC117" s="16"/>
      <c r="AD117" s="17">
        <v>130840.48000000001</v>
      </c>
    </row>
    <row r="118" spans="1:30">
      <c r="A118" s="4"/>
      <c r="B118" s="10">
        <v>8</v>
      </c>
      <c r="C118" s="15">
        <v>33156.589999999997</v>
      </c>
      <c r="D118" s="16">
        <v>0</v>
      </c>
      <c r="E118" s="16">
        <v>0</v>
      </c>
      <c r="F118" s="16">
        <v>0</v>
      </c>
      <c r="G118" s="16">
        <v>0</v>
      </c>
      <c r="H118" s="16">
        <v>33156.58</v>
      </c>
      <c r="I118" s="16">
        <v>0</v>
      </c>
      <c r="J118" s="16">
        <v>1277.8910000000001</v>
      </c>
      <c r="K118" s="16">
        <v>0</v>
      </c>
      <c r="L118" s="16">
        <v>388.67200000000003</v>
      </c>
      <c r="M118" s="16">
        <v>0</v>
      </c>
      <c r="N118" s="16">
        <v>0</v>
      </c>
      <c r="O118" s="16">
        <v>0</v>
      </c>
      <c r="P118" s="16">
        <v>232.745</v>
      </c>
      <c r="Q118" s="16">
        <v>258.904</v>
      </c>
      <c r="R118" s="16">
        <v>9422.8510000000006</v>
      </c>
      <c r="S118" s="16">
        <v>7297.8029999999999</v>
      </c>
      <c r="T118" s="16">
        <v>5676.3760000000002</v>
      </c>
      <c r="U118" s="16">
        <v>5266.5029999999997</v>
      </c>
      <c r="V118" s="16">
        <v>0</v>
      </c>
      <c r="W118" s="16">
        <v>3334.8420000000001</v>
      </c>
      <c r="X118" s="16">
        <v>0</v>
      </c>
      <c r="Y118" s="16">
        <v>0</v>
      </c>
      <c r="Z118" s="16">
        <v>0</v>
      </c>
      <c r="AA118" s="16">
        <v>33156.587</v>
      </c>
      <c r="AB118" s="16"/>
      <c r="AC118" s="16"/>
      <c r="AD118" s="17">
        <v>132626.34399999998</v>
      </c>
    </row>
    <row r="119" spans="1:30">
      <c r="A119" s="4"/>
      <c r="B119" s="10">
        <v>9</v>
      </c>
      <c r="C119" s="15">
        <v>32985.599999999999</v>
      </c>
      <c r="D119" s="16">
        <v>0</v>
      </c>
      <c r="E119" s="16">
        <v>0</v>
      </c>
      <c r="F119" s="16">
        <v>0</v>
      </c>
      <c r="G119" s="16">
        <v>0</v>
      </c>
      <c r="H119" s="16">
        <v>32985.599999999999</v>
      </c>
      <c r="I119" s="16">
        <v>0</v>
      </c>
      <c r="J119" s="16">
        <v>1256.9559999999999</v>
      </c>
      <c r="K119" s="16">
        <v>0</v>
      </c>
      <c r="L119" s="16">
        <v>402.30599999999998</v>
      </c>
      <c r="M119" s="16">
        <v>0</v>
      </c>
      <c r="N119" s="16">
        <v>0</v>
      </c>
      <c r="O119" s="16">
        <v>0</v>
      </c>
      <c r="P119" s="16">
        <v>219.89400000000001</v>
      </c>
      <c r="Q119" s="16">
        <v>281.07400000000001</v>
      </c>
      <c r="R119" s="16">
        <v>9303.2780000000002</v>
      </c>
      <c r="S119" s="16">
        <v>7274.4290000000001</v>
      </c>
      <c r="T119" s="16">
        <v>5675.0240000000003</v>
      </c>
      <c r="U119" s="16">
        <v>5321.2250000000004</v>
      </c>
      <c r="V119" s="16">
        <v>0</v>
      </c>
      <c r="W119" s="16">
        <v>3251.413</v>
      </c>
      <c r="X119" s="16">
        <v>0</v>
      </c>
      <c r="Y119" s="16">
        <v>0</v>
      </c>
      <c r="Z119" s="16">
        <v>0</v>
      </c>
      <c r="AA119" s="16">
        <v>32985.599000000002</v>
      </c>
      <c r="AB119" s="16"/>
      <c r="AC119" s="16"/>
      <c r="AD119" s="17">
        <v>131942.39800000002</v>
      </c>
    </row>
    <row r="120" spans="1:30">
      <c r="A120" s="4"/>
      <c r="B120" s="10">
        <v>10</v>
      </c>
      <c r="C120" s="15">
        <v>32899.03</v>
      </c>
      <c r="D120" s="16">
        <v>0</v>
      </c>
      <c r="E120" s="16">
        <v>0</v>
      </c>
      <c r="F120" s="16">
        <v>0</v>
      </c>
      <c r="G120" s="16">
        <v>0</v>
      </c>
      <c r="H120" s="16">
        <v>32899.040000000001</v>
      </c>
      <c r="I120" s="16">
        <v>0</v>
      </c>
      <c r="J120" s="16">
        <v>1233.4949999999999</v>
      </c>
      <c r="K120" s="16">
        <v>0</v>
      </c>
      <c r="L120" s="16">
        <v>423.86099999999999</v>
      </c>
      <c r="M120" s="16">
        <v>0</v>
      </c>
      <c r="N120" s="16">
        <v>0</v>
      </c>
      <c r="O120" s="16">
        <v>0</v>
      </c>
      <c r="P120" s="16">
        <v>234.268</v>
      </c>
      <c r="Q120" s="16">
        <v>296.90600000000001</v>
      </c>
      <c r="R120" s="16">
        <v>9350.4069999999992</v>
      </c>
      <c r="S120" s="16">
        <v>7476.0050000000001</v>
      </c>
      <c r="T120" s="16">
        <v>5264.6329999999998</v>
      </c>
      <c r="U120" s="16">
        <v>5369.1229999999996</v>
      </c>
      <c r="V120" s="16">
        <v>0</v>
      </c>
      <c r="W120" s="16">
        <v>3250.33</v>
      </c>
      <c r="X120" s="16">
        <v>0</v>
      </c>
      <c r="Y120" s="16">
        <v>0</v>
      </c>
      <c r="Z120" s="16">
        <v>0</v>
      </c>
      <c r="AA120" s="16">
        <v>32899.027999999998</v>
      </c>
      <c r="AB120" s="16"/>
      <c r="AC120" s="16"/>
      <c r="AD120" s="17">
        <v>131596.12600000002</v>
      </c>
    </row>
    <row r="121" spans="1:30">
      <c r="A121" s="4"/>
      <c r="B121" s="10">
        <v>11</v>
      </c>
      <c r="C121" s="15">
        <v>33291.980000000003</v>
      </c>
      <c r="D121" s="16">
        <v>0</v>
      </c>
      <c r="E121" s="16">
        <v>0</v>
      </c>
      <c r="F121" s="16">
        <v>0</v>
      </c>
      <c r="G121" s="16">
        <v>0</v>
      </c>
      <c r="H121" s="16">
        <v>33291.980000000003</v>
      </c>
      <c r="I121" s="16">
        <v>0</v>
      </c>
      <c r="J121" s="16">
        <v>1280.3420000000001</v>
      </c>
      <c r="K121" s="16">
        <v>0</v>
      </c>
      <c r="L121" s="16">
        <v>466.98399999999998</v>
      </c>
      <c r="M121" s="16">
        <v>0</v>
      </c>
      <c r="N121" s="16">
        <v>0</v>
      </c>
      <c r="O121" s="16">
        <v>0</v>
      </c>
      <c r="P121" s="16">
        <v>252.791</v>
      </c>
      <c r="Q121" s="16">
        <v>323.76900000000001</v>
      </c>
      <c r="R121" s="16">
        <v>9463.8919999999998</v>
      </c>
      <c r="S121" s="16">
        <v>7580.9269999999997</v>
      </c>
      <c r="T121" s="16">
        <v>5597.009</v>
      </c>
      <c r="U121" s="16">
        <v>4987.6580000000004</v>
      </c>
      <c r="V121" s="16">
        <v>0</v>
      </c>
      <c r="W121" s="16">
        <v>3338.6109999999999</v>
      </c>
      <c r="X121" s="16">
        <v>0</v>
      </c>
      <c r="Y121" s="16">
        <v>0</v>
      </c>
      <c r="Z121" s="16">
        <v>0</v>
      </c>
      <c r="AA121" s="16">
        <v>33291.983</v>
      </c>
      <c r="AB121" s="16"/>
      <c r="AC121" s="16"/>
      <c r="AD121" s="17">
        <v>133167.92600000001</v>
      </c>
    </row>
    <row r="122" spans="1:30">
      <c r="A122" s="4"/>
      <c r="B122" s="10">
        <v>12</v>
      </c>
      <c r="C122" s="15">
        <v>33431.599999999999</v>
      </c>
      <c r="D122" s="16">
        <v>0</v>
      </c>
      <c r="E122" s="16">
        <v>0</v>
      </c>
      <c r="F122" s="16">
        <v>0</v>
      </c>
      <c r="G122" s="16">
        <v>0</v>
      </c>
      <c r="H122" s="16">
        <v>33431.599999999999</v>
      </c>
      <c r="I122" s="16">
        <v>0</v>
      </c>
      <c r="J122" s="16">
        <v>1308.191</v>
      </c>
      <c r="K122" s="16">
        <v>0</v>
      </c>
      <c r="L122" s="16">
        <v>481.39100000000002</v>
      </c>
      <c r="M122" s="16">
        <v>0</v>
      </c>
      <c r="N122" s="16">
        <v>0</v>
      </c>
      <c r="O122" s="16">
        <v>0</v>
      </c>
      <c r="P122" s="16">
        <v>232.96799999999999</v>
      </c>
      <c r="Q122" s="16">
        <v>361.01600000000002</v>
      </c>
      <c r="R122" s="16">
        <v>9693.16</v>
      </c>
      <c r="S122" s="16">
        <v>7640.2820000000002</v>
      </c>
      <c r="T122" s="16">
        <v>5617.558</v>
      </c>
      <c r="U122" s="16">
        <v>4709.1540000000005</v>
      </c>
      <c r="V122" s="16">
        <v>0</v>
      </c>
      <c r="W122" s="16">
        <v>3387.8820000000001</v>
      </c>
      <c r="X122" s="16">
        <v>0</v>
      </c>
      <c r="Y122" s="16">
        <v>0</v>
      </c>
      <c r="Z122" s="16">
        <v>0</v>
      </c>
      <c r="AA122" s="16">
        <v>33431.601999999999</v>
      </c>
      <c r="AB122" s="16"/>
      <c r="AC122" s="16"/>
      <c r="AD122" s="17">
        <v>133726.40400000001</v>
      </c>
    </row>
    <row r="123" spans="1:30">
      <c r="A123" s="1" t="s">
        <v>95</v>
      </c>
      <c r="B123" s="2"/>
      <c r="C123" s="12">
        <v>384787.37999999989</v>
      </c>
      <c r="D123" s="13">
        <v>0</v>
      </c>
      <c r="E123" s="13">
        <v>0</v>
      </c>
      <c r="F123" s="13">
        <v>0</v>
      </c>
      <c r="G123" s="13">
        <v>0</v>
      </c>
      <c r="H123" s="13">
        <v>384787.3899999999</v>
      </c>
      <c r="I123" s="13">
        <v>0</v>
      </c>
      <c r="J123" s="13">
        <v>14884.865</v>
      </c>
      <c r="K123" s="13">
        <v>0</v>
      </c>
      <c r="L123" s="13">
        <v>4448.3189999999995</v>
      </c>
      <c r="M123" s="13">
        <v>1566.018</v>
      </c>
      <c r="N123" s="13">
        <v>0</v>
      </c>
      <c r="O123" s="13">
        <v>0</v>
      </c>
      <c r="P123" s="13">
        <v>2515.8269999999998</v>
      </c>
      <c r="Q123" s="13">
        <v>3047.114</v>
      </c>
      <c r="R123" s="13">
        <v>109697.08100000001</v>
      </c>
      <c r="S123" s="13">
        <v>84816.272000000012</v>
      </c>
      <c r="T123" s="13">
        <v>64354.428999999996</v>
      </c>
      <c r="U123" s="13">
        <v>60714.887000000002</v>
      </c>
      <c r="V123" s="13">
        <v>0</v>
      </c>
      <c r="W123" s="13">
        <v>38742.558999999994</v>
      </c>
      <c r="X123" s="13">
        <v>0</v>
      </c>
      <c r="Y123" s="13">
        <v>0</v>
      </c>
      <c r="Z123" s="13">
        <v>1566.018</v>
      </c>
      <c r="AA123" s="13">
        <v>384787.37099999998</v>
      </c>
      <c r="AB123" s="13"/>
      <c r="AC123" s="13"/>
      <c r="AD123" s="14">
        <v>1540715.53</v>
      </c>
    </row>
    <row r="124" spans="1:30">
      <c r="A124" s="1">
        <v>2004</v>
      </c>
      <c r="B124" s="1">
        <v>1</v>
      </c>
      <c r="C124" s="12">
        <v>34800.99</v>
      </c>
      <c r="D124" s="13">
        <v>0</v>
      </c>
      <c r="E124" s="13">
        <v>0</v>
      </c>
      <c r="F124" s="13">
        <v>0</v>
      </c>
      <c r="G124" s="13">
        <v>0</v>
      </c>
      <c r="H124" s="13">
        <v>34800.980000000003</v>
      </c>
      <c r="I124" s="13">
        <v>0</v>
      </c>
      <c r="J124" s="13">
        <v>1321.3147138500001</v>
      </c>
      <c r="K124" s="13">
        <v>0</v>
      </c>
      <c r="L124" s="13">
        <v>488.36234768000003</v>
      </c>
      <c r="M124" s="13">
        <v>0</v>
      </c>
      <c r="N124" s="13">
        <v>0</v>
      </c>
      <c r="O124" s="13">
        <v>0</v>
      </c>
      <c r="P124" s="13">
        <v>226.39341271999999</v>
      </c>
      <c r="Q124" s="13">
        <v>373.96064910000001</v>
      </c>
      <c r="R124" s="13">
        <v>10250.56290793</v>
      </c>
      <c r="S124" s="13">
        <v>8027.9946319800001</v>
      </c>
      <c r="T124" s="13">
        <v>5610.4860454999998</v>
      </c>
      <c r="U124" s="13">
        <v>4810.4497992099996</v>
      </c>
      <c r="V124" s="13">
        <v>0</v>
      </c>
      <c r="W124" s="13">
        <v>3691.4700576099999</v>
      </c>
      <c r="X124" s="13">
        <v>0</v>
      </c>
      <c r="Y124" s="13">
        <v>0</v>
      </c>
      <c r="Z124" s="13">
        <v>0</v>
      </c>
      <c r="AA124" s="13">
        <v>34800.994565579997</v>
      </c>
      <c r="AB124" s="13"/>
      <c r="AC124" s="13"/>
      <c r="AD124" s="14">
        <v>139203.95913115999</v>
      </c>
    </row>
    <row r="125" spans="1:30">
      <c r="A125" s="4"/>
      <c r="B125" s="10">
        <v>2</v>
      </c>
      <c r="C125" s="15">
        <v>35133.769999999997</v>
      </c>
      <c r="D125" s="16"/>
      <c r="E125" s="16">
        <v>0</v>
      </c>
      <c r="F125" s="16">
        <v>0</v>
      </c>
      <c r="G125" s="16">
        <v>0</v>
      </c>
      <c r="H125" s="16">
        <v>35133.769999999997</v>
      </c>
      <c r="I125" s="16">
        <v>0</v>
      </c>
      <c r="J125" s="16">
        <v>1360.4570000000001</v>
      </c>
      <c r="K125" s="16">
        <v>0</v>
      </c>
      <c r="L125" s="16">
        <v>504.447</v>
      </c>
      <c r="M125" s="16">
        <v>0</v>
      </c>
      <c r="N125" s="16">
        <v>0</v>
      </c>
      <c r="O125" s="16">
        <v>0</v>
      </c>
      <c r="P125" s="16">
        <v>226.239</v>
      </c>
      <c r="Q125" s="16">
        <v>403.20100000000002</v>
      </c>
      <c r="R125" s="16">
        <v>10281.01</v>
      </c>
      <c r="S125" s="16">
        <v>8050.5309999999999</v>
      </c>
      <c r="T125" s="16">
        <v>5665.0110000000004</v>
      </c>
      <c r="U125" s="16">
        <v>4872.1210000000001</v>
      </c>
      <c r="V125" s="16">
        <v>0</v>
      </c>
      <c r="W125" s="16">
        <v>3770.7489999999998</v>
      </c>
      <c r="X125" s="16">
        <v>0</v>
      </c>
      <c r="Y125" s="16">
        <v>0</v>
      </c>
      <c r="Z125" s="16">
        <v>0</v>
      </c>
      <c r="AA125" s="16">
        <v>35133.766000000003</v>
      </c>
      <c r="AB125" s="16"/>
      <c r="AC125" s="16"/>
      <c r="AD125" s="17">
        <v>140535.07199999999</v>
      </c>
    </row>
    <row r="126" spans="1:30">
      <c r="A126" s="4"/>
      <c r="B126" s="10">
        <v>3</v>
      </c>
      <c r="C126" s="15">
        <v>35222.089999999997</v>
      </c>
      <c r="D126" s="16"/>
      <c r="E126" s="16">
        <v>0</v>
      </c>
      <c r="F126" s="16">
        <v>0</v>
      </c>
      <c r="G126" s="16">
        <v>0</v>
      </c>
      <c r="H126" s="16">
        <v>38987.57</v>
      </c>
      <c r="I126" s="16">
        <v>0</v>
      </c>
      <c r="J126" s="16">
        <v>1375.175</v>
      </c>
      <c r="K126" s="16">
        <v>0</v>
      </c>
      <c r="L126" s="16">
        <v>524.33799999999997</v>
      </c>
      <c r="M126" s="16">
        <v>0</v>
      </c>
      <c r="N126" s="16">
        <v>0</v>
      </c>
      <c r="O126" s="16">
        <v>0</v>
      </c>
      <c r="P126" s="16">
        <v>236.17599999999999</v>
      </c>
      <c r="Q126" s="16">
        <v>414.45499999999998</v>
      </c>
      <c r="R126" s="16">
        <v>10288.540000000001</v>
      </c>
      <c r="S126" s="16">
        <v>7987.4809999999998</v>
      </c>
      <c r="T126" s="16">
        <v>5562.1270000000004</v>
      </c>
      <c r="U126" s="16">
        <v>5068.3559999999998</v>
      </c>
      <c r="V126" s="16">
        <v>0</v>
      </c>
      <c r="W126" s="16">
        <v>3765.4450000000002</v>
      </c>
      <c r="X126" s="16"/>
      <c r="Y126" s="16">
        <v>0</v>
      </c>
      <c r="Z126" s="16">
        <v>0</v>
      </c>
      <c r="AA126" s="16">
        <v>35222.093000000001</v>
      </c>
      <c r="AB126" s="16"/>
      <c r="AC126" s="16"/>
      <c r="AD126" s="17">
        <v>144653.84600000002</v>
      </c>
    </row>
    <row r="127" spans="1:30">
      <c r="A127" s="4"/>
      <c r="B127" s="10">
        <v>4</v>
      </c>
      <c r="C127" s="15">
        <v>35418.35</v>
      </c>
      <c r="D127" s="16"/>
      <c r="E127" s="16">
        <v>0</v>
      </c>
      <c r="F127" s="16">
        <v>0</v>
      </c>
      <c r="G127" s="16">
        <v>0</v>
      </c>
      <c r="H127" s="16">
        <v>39161.68</v>
      </c>
      <c r="I127" s="16">
        <v>0</v>
      </c>
      <c r="J127" s="16">
        <v>1376.2242000000001</v>
      </c>
      <c r="K127" s="16">
        <v>0</v>
      </c>
      <c r="L127" s="16">
        <v>581.9479</v>
      </c>
      <c r="M127" s="16">
        <v>0</v>
      </c>
      <c r="N127" s="16">
        <v>0</v>
      </c>
      <c r="O127" s="16">
        <v>0</v>
      </c>
      <c r="P127" s="16">
        <v>246.71440000000001</v>
      </c>
      <c r="Q127" s="16">
        <v>420.83969999999999</v>
      </c>
      <c r="R127" s="16">
        <v>10304.4149</v>
      </c>
      <c r="S127" s="16">
        <v>8017.6805000000004</v>
      </c>
      <c r="T127" s="16">
        <v>5763.0995000000003</v>
      </c>
      <c r="U127" s="16">
        <v>4964.1075000000001</v>
      </c>
      <c r="V127" s="16">
        <v>0</v>
      </c>
      <c r="W127" s="16">
        <v>3743.3249999999998</v>
      </c>
      <c r="X127" s="16"/>
      <c r="Y127" s="16">
        <v>0</v>
      </c>
      <c r="Z127" s="16">
        <v>0</v>
      </c>
      <c r="AA127" s="16">
        <v>35418.353600000002</v>
      </c>
      <c r="AB127" s="16"/>
      <c r="AC127" s="16"/>
      <c r="AD127" s="17">
        <v>145416.73719999997</v>
      </c>
    </row>
    <row r="128" spans="1:30">
      <c r="A128" s="4"/>
      <c r="B128" s="10">
        <v>5</v>
      </c>
      <c r="C128" s="15">
        <v>2271.52</v>
      </c>
      <c r="D128" s="16"/>
      <c r="E128" s="16">
        <v>0</v>
      </c>
      <c r="F128" s="16">
        <v>0</v>
      </c>
      <c r="G128" s="16">
        <v>0</v>
      </c>
      <c r="H128" s="16">
        <v>40096.97</v>
      </c>
      <c r="I128" s="16">
        <v>0</v>
      </c>
      <c r="J128" s="16">
        <v>1420.2270000000001</v>
      </c>
      <c r="K128" s="16">
        <v>0</v>
      </c>
      <c r="L128" s="16">
        <v>600.42200000000003</v>
      </c>
      <c r="M128" s="16">
        <v>0</v>
      </c>
      <c r="N128" s="16">
        <v>0</v>
      </c>
      <c r="O128" s="16">
        <v>0</v>
      </c>
      <c r="P128" s="16">
        <v>250.87100000000001</v>
      </c>
      <c r="Q128" s="16">
        <v>469.74400000000003</v>
      </c>
      <c r="R128" s="16">
        <v>10571.991</v>
      </c>
      <c r="S128" s="16">
        <v>8288.16</v>
      </c>
      <c r="T128" s="16">
        <v>5999.6427000000003</v>
      </c>
      <c r="U128" s="16">
        <v>5113.3239999999996</v>
      </c>
      <c r="V128" s="16">
        <v>0</v>
      </c>
      <c r="W128" s="16">
        <v>3691.2950000000001</v>
      </c>
      <c r="X128" s="16"/>
      <c r="Y128" s="16">
        <v>0</v>
      </c>
      <c r="Z128" s="16">
        <v>0</v>
      </c>
      <c r="AA128" s="16">
        <v>36405.676700000004</v>
      </c>
      <c r="AB128" s="16"/>
      <c r="AC128" s="16"/>
      <c r="AD128" s="17">
        <v>115179.84339999998</v>
      </c>
    </row>
    <row r="129" spans="1:30">
      <c r="A129" s="4"/>
      <c r="B129" s="10">
        <v>6</v>
      </c>
      <c r="C129" s="15">
        <v>36716.15</v>
      </c>
      <c r="D129" s="16"/>
      <c r="E129" s="16"/>
      <c r="F129" s="16"/>
      <c r="G129" s="16"/>
      <c r="H129" s="16">
        <v>51981.46</v>
      </c>
      <c r="I129" s="16"/>
      <c r="J129" s="16">
        <v>1385.9536000000001</v>
      </c>
      <c r="K129" s="16"/>
      <c r="L129" s="16">
        <v>606.72360000000003</v>
      </c>
      <c r="M129" s="16"/>
      <c r="N129" s="16"/>
      <c r="O129" s="16"/>
      <c r="P129" s="16">
        <v>258.8657</v>
      </c>
      <c r="Q129" s="16">
        <v>492.32040000000001</v>
      </c>
      <c r="R129" s="16">
        <v>10574.188399999999</v>
      </c>
      <c r="S129" s="16">
        <v>8444.4300999999996</v>
      </c>
      <c r="T129" s="16">
        <v>5968.3653999999997</v>
      </c>
      <c r="U129" s="16">
        <v>5304.6832999999997</v>
      </c>
      <c r="V129" s="16"/>
      <c r="W129" s="16">
        <v>3680.6190999999999</v>
      </c>
      <c r="X129" s="16"/>
      <c r="Y129" s="16"/>
      <c r="Z129" s="16">
        <v>0</v>
      </c>
      <c r="AA129" s="16">
        <v>36716.149599999997</v>
      </c>
      <c r="AB129" s="16"/>
      <c r="AC129" s="16"/>
      <c r="AD129" s="17">
        <v>162129.90919999997</v>
      </c>
    </row>
    <row r="130" spans="1:30">
      <c r="A130" s="4"/>
      <c r="B130" s="10">
        <v>7</v>
      </c>
      <c r="C130" s="15">
        <v>37812.67</v>
      </c>
      <c r="D130" s="16"/>
      <c r="E130" s="16"/>
      <c r="F130" s="16"/>
      <c r="G130" s="16"/>
      <c r="H130" s="16">
        <v>53437.23</v>
      </c>
      <c r="I130" s="16"/>
      <c r="J130" s="16">
        <v>1464.1198999999999</v>
      </c>
      <c r="K130" s="16"/>
      <c r="L130" s="16">
        <v>647.27719999999999</v>
      </c>
      <c r="M130" s="16"/>
      <c r="N130" s="16"/>
      <c r="O130" s="16"/>
      <c r="P130" s="16">
        <v>248.5393</v>
      </c>
      <c r="Q130" s="16">
        <v>556.8229</v>
      </c>
      <c r="R130" s="16">
        <v>10988.405699999999</v>
      </c>
      <c r="S130" s="16">
        <v>8663.3847999999998</v>
      </c>
      <c r="T130" s="16">
        <v>6227.3861999999999</v>
      </c>
      <c r="U130" s="16">
        <v>5167.6077999999998</v>
      </c>
      <c r="V130" s="16"/>
      <c r="W130" s="16">
        <v>3849.1293999999998</v>
      </c>
      <c r="X130" s="16"/>
      <c r="Y130" s="16"/>
      <c r="Z130" s="16">
        <v>0</v>
      </c>
      <c r="AA130" s="16">
        <v>37812.673199999997</v>
      </c>
      <c r="AB130" s="16"/>
      <c r="AC130" s="16"/>
      <c r="AD130" s="17">
        <v>166875.2464</v>
      </c>
    </row>
    <row r="131" spans="1:30">
      <c r="A131" s="4"/>
      <c r="B131" s="10">
        <v>8</v>
      </c>
      <c r="C131" s="15">
        <v>38030.44</v>
      </c>
      <c r="D131" s="16"/>
      <c r="E131" s="16"/>
      <c r="F131" s="16"/>
      <c r="G131" s="16"/>
      <c r="H131" s="16">
        <v>53636.29</v>
      </c>
      <c r="I131" s="16"/>
      <c r="J131" s="16">
        <v>1456.9891</v>
      </c>
      <c r="K131" s="16"/>
      <c r="L131" s="16">
        <v>707.46619999999996</v>
      </c>
      <c r="M131" s="16"/>
      <c r="N131" s="16"/>
      <c r="O131" s="16"/>
      <c r="P131" s="16">
        <v>252.3509</v>
      </c>
      <c r="Q131" s="16">
        <v>588.18420000000003</v>
      </c>
      <c r="R131" s="16">
        <v>11068.658600000001</v>
      </c>
      <c r="S131" s="16">
        <v>8718.4619999999995</v>
      </c>
      <c r="T131" s="16">
        <v>6285.8818000000001</v>
      </c>
      <c r="U131" s="16">
        <v>5170.9777000000004</v>
      </c>
      <c r="V131" s="16"/>
      <c r="W131" s="16">
        <v>3781.4733999999999</v>
      </c>
      <c r="X131" s="16"/>
      <c r="Y131" s="16"/>
      <c r="Z131" s="16">
        <v>0</v>
      </c>
      <c r="AA131" s="16">
        <v>38030.443899999998</v>
      </c>
      <c r="AB131" s="16"/>
      <c r="AC131" s="16"/>
      <c r="AD131" s="17">
        <v>167727.61780000001</v>
      </c>
    </row>
    <row r="132" spans="1:30">
      <c r="A132" s="4"/>
      <c r="B132" s="10">
        <v>9</v>
      </c>
      <c r="C132" s="15">
        <v>38377.47</v>
      </c>
      <c r="D132" s="16"/>
      <c r="E132" s="16"/>
      <c r="F132" s="16"/>
      <c r="G132" s="16"/>
      <c r="H132" s="16">
        <v>53960.08</v>
      </c>
      <c r="I132" s="16"/>
      <c r="J132" s="16">
        <v>1443.4346</v>
      </c>
      <c r="K132" s="16"/>
      <c r="L132" s="16">
        <v>765.22149999999999</v>
      </c>
      <c r="M132" s="16"/>
      <c r="N132" s="16"/>
      <c r="O132" s="16"/>
      <c r="P132" s="16">
        <v>266.2978</v>
      </c>
      <c r="Q132" s="16">
        <v>628.33579999999995</v>
      </c>
      <c r="R132" s="16">
        <v>11174.5334</v>
      </c>
      <c r="S132" s="16">
        <v>8823.3137000000006</v>
      </c>
      <c r="T132" s="16">
        <v>6370.0853999999999</v>
      </c>
      <c r="U132" s="16">
        <v>5203.7323999999999</v>
      </c>
      <c r="V132" s="16"/>
      <c r="W132" s="16">
        <v>3702.5138000000002</v>
      </c>
      <c r="X132" s="16"/>
      <c r="Y132" s="16"/>
      <c r="Z132" s="16">
        <v>0</v>
      </c>
      <c r="AA132" s="16">
        <v>38377.468399999998</v>
      </c>
      <c r="AB132" s="16"/>
      <c r="AC132" s="16"/>
      <c r="AD132" s="17">
        <v>169092.48679999998</v>
      </c>
    </row>
    <row r="133" spans="1:30">
      <c r="A133" s="4"/>
      <c r="B133" s="10">
        <v>10</v>
      </c>
      <c r="C133" s="15">
        <v>38915.03</v>
      </c>
      <c r="D133" s="16"/>
      <c r="E133" s="16"/>
      <c r="F133" s="16"/>
      <c r="G133" s="16"/>
      <c r="H133" s="16">
        <v>54462.33</v>
      </c>
      <c r="I133" s="16"/>
      <c r="J133" s="16">
        <v>1428.5039999999999</v>
      </c>
      <c r="K133" s="16"/>
      <c r="L133" s="16">
        <v>811.89850000000001</v>
      </c>
      <c r="M133" s="16"/>
      <c r="N133" s="16"/>
      <c r="O133" s="16"/>
      <c r="P133" s="16">
        <v>313.35919999999999</v>
      </c>
      <c r="Q133" s="16">
        <v>686.35350000000005</v>
      </c>
      <c r="R133" s="16">
        <v>11382.0921</v>
      </c>
      <c r="S133" s="16">
        <v>9031.9740000000002</v>
      </c>
      <c r="T133" s="16">
        <v>6414.0962</v>
      </c>
      <c r="U133" s="16">
        <v>5198.4934999999996</v>
      </c>
      <c r="V133" s="16"/>
      <c r="W133" s="16">
        <v>3648.2575000000002</v>
      </c>
      <c r="X133" s="16"/>
      <c r="Y133" s="16"/>
      <c r="Z133" s="16">
        <v>0</v>
      </c>
      <c r="AA133" s="16">
        <v>38915.0285</v>
      </c>
      <c r="AB133" s="16"/>
      <c r="AC133" s="16"/>
      <c r="AD133" s="17">
        <v>171207.41700000002</v>
      </c>
    </row>
    <row r="134" spans="1:30">
      <c r="A134" s="4"/>
      <c r="B134" s="10">
        <v>11</v>
      </c>
      <c r="C134" s="15">
        <v>39121.5</v>
      </c>
      <c r="D134" s="16"/>
      <c r="E134" s="16"/>
      <c r="F134" s="16"/>
      <c r="G134" s="16"/>
      <c r="H134" s="16">
        <v>54697.42</v>
      </c>
      <c r="I134" s="16"/>
      <c r="J134" s="16">
        <v>1383.3453</v>
      </c>
      <c r="K134" s="16"/>
      <c r="L134" s="16">
        <v>832.06420000000003</v>
      </c>
      <c r="M134" s="16"/>
      <c r="N134" s="16"/>
      <c r="O134" s="16"/>
      <c r="P134" s="16">
        <v>271.11680000000001</v>
      </c>
      <c r="Q134" s="16">
        <v>733.39469999999994</v>
      </c>
      <c r="R134" s="16">
        <v>11277.375899999999</v>
      </c>
      <c r="S134" s="16">
        <v>9014.6043000000009</v>
      </c>
      <c r="T134" s="16">
        <v>6643.0137999999997</v>
      </c>
      <c r="U134" s="16">
        <v>5404.7022999999999</v>
      </c>
      <c r="V134" s="16"/>
      <c r="W134" s="16">
        <v>3561.8778000000002</v>
      </c>
      <c r="X134" s="16"/>
      <c r="Y134" s="16"/>
      <c r="Z134" s="16">
        <v>0</v>
      </c>
      <c r="AA134" s="16">
        <v>39121.4951</v>
      </c>
      <c r="AB134" s="16"/>
      <c r="AC134" s="16"/>
      <c r="AD134" s="17">
        <v>172061.91020000001</v>
      </c>
    </row>
    <row r="135" spans="1:30">
      <c r="A135" s="4"/>
      <c r="B135" s="10">
        <v>12</v>
      </c>
      <c r="C135" s="15">
        <v>39230.53</v>
      </c>
      <c r="D135" s="16"/>
      <c r="E135" s="16"/>
      <c r="F135" s="16"/>
      <c r="G135" s="16"/>
      <c r="H135" s="16">
        <v>54774.86</v>
      </c>
      <c r="I135" s="16"/>
      <c r="J135" s="16">
        <v>1339.8521000000001</v>
      </c>
      <c r="K135" s="16"/>
      <c r="L135" s="16">
        <v>852.74360000000001</v>
      </c>
      <c r="M135" s="16"/>
      <c r="N135" s="16"/>
      <c r="O135" s="16"/>
      <c r="P135" s="16">
        <v>256.53089999999997</v>
      </c>
      <c r="Q135" s="16">
        <v>755.23680000000002</v>
      </c>
      <c r="R135" s="16">
        <v>11004.0941</v>
      </c>
      <c r="S135" s="16">
        <v>9240.3680000000004</v>
      </c>
      <c r="T135" s="16">
        <v>6566.4722000000002</v>
      </c>
      <c r="U135" s="16">
        <v>5393.1903000000002</v>
      </c>
      <c r="V135" s="16"/>
      <c r="W135" s="16">
        <v>3642.6210999999998</v>
      </c>
      <c r="X135" s="16"/>
      <c r="Y135" s="16"/>
      <c r="Z135" s="16">
        <v>0</v>
      </c>
      <c r="AA135" s="16">
        <v>39230.529199999997</v>
      </c>
      <c r="AB135" s="16">
        <v>179.42009999999999</v>
      </c>
      <c r="AC135" s="16"/>
      <c r="AD135" s="17">
        <v>172466.44839999999</v>
      </c>
    </row>
    <row r="136" spans="1:30">
      <c r="A136" s="1" t="s">
        <v>96</v>
      </c>
      <c r="B136" s="2"/>
      <c r="C136" s="12">
        <v>411050.51</v>
      </c>
      <c r="D136" s="13">
        <v>0</v>
      </c>
      <c r="E136" s="13">
        <v>0</v>
      </c>
      <c r="F136" s="13">
        <v>0</v>
      </c>
      <c r="G136" s="13">
        <v>0</v>
      </c>
      <c r="H136" s="13">
        <v>565130.64</v>
      </c>
      <c r="I136" s="13">
        <v>0</v>
      </c>
      <c r="J136" s="13">
        <v>16755.596513850003</v>
      </c>
      <c r="K136" s="13">
        <v>0</v>
      </c>
      <c r="L136" s="13">
        <v>7922.9120476799999</v>
      </c>
      <c r="M136" s="13">
        <v>0</v>
      </c>
      <c r="N136" s="13">
        <v>0</v>
      </c>
      <c r="O136" s="13">
        <v>0</v>
      </c>
      <c r="P136" s="13">
        <v>3053.4544127199997</v>
      </c>
      <c r="Q136" s="13">
        <v>6522.8486491000003</v>
      </c>
      <c r="R136" s="13">
        <v>129165.86700792999</v>
      </c>
      <c r="S136" s="13">
        <v>102308.38403198001</v>
      </c>
      <c r="T136" s="13">
        <v>73075.667245500008</v>
      </c>
      <c r="U136" s="13">
        <v>61671.74559921</v>
      </c>
      <c r="V136" s="13">
        <v>0</v>
      </c>
      <c r="W136" s="13">
        <v>44528.776157609995</v>
      </c>
      <c r="X136" s="13">
        <v>0</v>
      </c>
      <c r="Y136" s="13">
        <v>0</v>
      </c>
      <c r="Z136" s="13">
        <v>0</v>
      </c>
      <c r="AA136" s="13">
        <v>445184.67176558002</v>
      </c>
      <c r="AB136" s="13">
        <v>179.42009999999999</v>
      </c>
      <c r="AC136" s="13"/>
      <c r="AD136" s="14">
        <v>1866550.4935311601</v>
      </c>
    </row>
    <row r="137" spans="1:30">
      <c r="A137" s="1">
        <v>1994</v>
      </c>
      <c r="B137" s="1">
        <v>1</v>
      </c>
      <c r="C137" s="12">
        <v>0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4">
        <v>0</v>
      </c>
    </row>
    <row r="138" spans="1:30">
      <c r="A138" s="4"/>
      <c r="B138" s="10">
        <v>2</v>
      </c>
      <c r="C138" s="15">
        <v>0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7">
        <v>0</v>
      </c>
    </row>
    <row r="139" spans="1:30">
      <c r="A139" s="4"/>
      <c r="B139" s="10">
        <v>3</v>
      </c>
      <c r="C139" s="15">
        <v>0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7">
        <v>0</v>
      </c>
    </row>
    <row r="140" spans="1:30">
      <c r="A140" s="4"/>
      <c r="B140" s="10">
        <v>4</v>
      </c>
      <c r="C140" s="15">
        <v>0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7">
        <v>0</v>
      </c>
    </row>
    <row r="141" spans="1:30">
      <c r="A141" s="4"/>
      <c r="B141" s="10">
        <v>5</v>
      </c>
      <c r="C141" s="15">
        <v>0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7">
        <v>0</v>
      </c>
    </row>
    <row r="142" spans="1:30">
      <c r="A142" s="4"/>
      <c r="B142" s="10">
        <v>6</v>
      </c>
      <c r="C142" s="15">
        <v>0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7">
        <v>0</v>
      </c>
    </row>
    <row r="143" spans="1:30">
      <c r="A143" s="4"/>
      <c r="B143" s="10">
        <v>7</v>
      </c>
      <c r="C143" s="15">
        <v>0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7">
        <v>0</v>
      </c>
    </row>
    <row r="144" spans="1:30">
      <c r="A144" s="4"/>
      <c r="B144" s="10">
        <v>8</v>
      </c>
      <c r="C144" s="15">
        <v>0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7">
        <v>0</v>
      </c>
    </row>
    <row r="145" spans="1:30">
      <c r="A145" s="4"/>
      <c r="B145" s="10">
        <v>9</v>
      </c>
      <c r="C145" s="15"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7">
        <v>0</v>
      </c>
    </row>
    <row r="146" spans="1:30">
      <c r="A146" s="4"/>
      <c r="B146" s="10">
        <v>10</v>
      </c>
      <c r="C146" s="15">
        <v>0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7">
        <v>0</v>
      </c>
    </row>
    <row r="147" spans="1:30">
      <c r="A147" s="4"/>
      <c r="B147" s="10">
        <v>11</v>
      </c>
      <c r="C147" s="15">
        <v>0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7">
        <v>0</v>
      </c>
    </row>
    <row r="148" spans="1:30">
      <c r="A148" s="1" t="s">
        <v>97</v>
      </c>
      <c r="B148" s="2"/>
      <c r="C148" s="12">
        <v>0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4">
        <v>0</v>
      </c>
    </row>
    <row r="149" spans="1:30">
      <c r="A149" s="1">
        <v>2005</v>
      </c>
      <c r="B149" s="1">
        <v>1</v>
      </c>
      <c r="C149" s="12">
        <v>40661.449999999997</v>
      </c>
      <c r="D149" s="13"/>
      <c r="E149" s="13"/>
      <c r="F149" s="13"/>
      <c r="G149" s="13"/>
      <c r="H149" s="13">
        <v>56937.86</v>
      </c>
      <c r="I149" s="13"/>
      <c r="J149" s="13">
        <v>1366.0429999999999</v>
      </c>
      <c r="K149" s="13"/>
      <c r="L149" s="13">
        <v>860.96730000000002</v>
      </c>
      <c r="M149" s="13"/>
      <c r="N149" s="13"/>
      <c r="O149" s="13"/>
      <c r="P149" s="13">
        <v>256.37689999999998</v>
      </c>
      <c r="Q149" s="13">
        <v>773.00670000000002</v>
      </c>
      <c r="R149" s="13">
        <v>11567.081399999999</v>
      </c>
      <c r="S149" s="13">
        <v>9439.3286000000007</v>
      </c>
      <c r="T149" s="13">
        <v>6788.2839999999997</v>
      </c>
      <c r="U149" s="13">
        <v>5549.4076999999997</v>
      </c>
      <c r="V149" s="13"/>
      <c r="W149" s="13">
        <v>3899.9881</v>
      </c>
      <c r="X149" s="13"/>
      <c r="Y149" s="13"/>
      <c r="Z149" s="13">
        <v>0</v>
      </c>
      <c r="AA149" s="13">
        <v>40661.451200000003</v>
      </c>
      <c r="AB149" s="13">
        <v>160.9675</v>
      </c>
      <c r="AC149" s="13"/>
      <c r="AD149" s="14">
        <v>178922.21239999999</v>
      </c>
    </row>
    <row r="150" spans="1:30">
      <c r="A150" s="4"/>
      <c r="B150" s="10">
        <v>2</v>
      </c>
      <c r="C150" s="15">
        <v>40595.01</v>
      </c>
      <c r="D150" s="16"/>
      <c r="E150" s="16"/>
      <c r="F150" s="16"/>
      <c r="G150" s="16"/>
      <c r="H150" s="16">
        <v>56623.41</v>
      </c>
      <c r="I150" s="16"/>
      <c r="J150" s="16">
        <v>1363.69742496</v>
      </c>
      <c r="K150" s="16"/>
      <c r="L150" s="16">
        <v>878.65597605999994</v>
      </c>
      <c r="M150" s="16"/>
      <c r="N150" s="16"/>
      <c r="O150" s="16"/>
      <c r="P150" s="16">
        <v>255.02779236000001</v>
      </c>
      <c r="Q150" s="16">
        <v>785.53722383000002</v>
      </c>
      <c r="R150" s="16">
        <v>11441.47625396</v>
      </c>
      <c r="S150" s="16">
        <v>9663.8239734599993</v>
      </c>
      <c r="T150" s="16">
        <v>6737.5126498899999</v>
      </c>
      <c r="U150" s="16">
        <v>5546.6920119300003</v>
      </c>
      <c r="V150" s="16"/>
      <c r="W150" s="16">
        <v>3761.09175078</v>
      </c>
      <c r="X150" s="16"/>
      <c r="Y150" s="16"/>
      <c r="Z150" s="16">
        <v>0</v>
      </c>
      <c r="AA150" s="16">
        <v>40595.007994510001</v>
      </c>
      <c r="AB150" s="16">
        <v>161.49293728000001</v>
      </c>
      <c r="AC150" s="16"/>
      <c r="AD150" s="17">
        <v>178408.43598902004</v>
      </c>
    </row>
    <row r="151" spans="1:30">
      <c r="A151" s="4"/>
      <c r="B151" s="10">
        <v>3</v>
      </c>
      <c r="C151" s="15">
        <v>41672.49</v>
      </c>
      <c r="D151" s="16"/>
      <c r="E151" s="16"/>
      <c r="F151" s="16"/>
      <c r="G151" s="16"/>
      <c r="H151" s="16">
        <v>57231.83</v>
      </c>
      <c r="I151" s="16"/>
      <c r="J151" s="16">
        <v>0</v>
      </c>
      <c r="K151" s="16"/>
      <c r="L151" s="16">
        <v>1002.9786139300001</v>
      </c>
      <c r="M151" s="16"/>
      <c r="N151" s="16"/>
      <c r="O151" s="16"/>
      <c r="P151" s="16">
        <v>252.00292820999999</v>
      </c>
      <c r="Q151" s="16">
        <v>794.99485106999998</v>
      </c>
      <c r="R151" s="16">
        <v>12923.941300840001</v>
      </c>
      <c r="S151" s="16">
        <v>9897.2958224100003</v>
      </c>
      <c r="T151" s="16">
        <v>6950.0925598499998</v>
      </c>
      <c r="U151" s="16">
        <v>5643.0158589299999</v>
      </c>
      <c r="V151" s="16"/>
      <c r="W151" s="16">
        <v>4039.5098933200002</v>
      </c>
      <c r="X151" s="16"/>
      <c r="Y151" s="16"/>
      <c r="Z151" s="16">
        <v>0</v>
      </c>
      <c r="AA151" s="16">
        <v>41672.489820260002</v>
      </c>
      <c r="AB151" s="16">
        <v>168.6579917</v>
      </c>
      <c r="AC151" s="16"/>
      <c r="AD151" s="17">
        <v>182249.29964052001</v>
      </c>
    </row>
    <row r="152" spans="1:30">
      <c r="A152" s="4"/>
      <c r="B152" s="10">
        <v>4</v>
      </c>
      <c r="C152" s="15">
        <v>41894.65</v>
      </c>
      <c r="D152" s="16"/>
      <c r="E152" s="16"/>
      <c r="F152" s="16"/>
      <c r="G152" s="16"/>
      <c r="H152" s="16">
        <v>57258.06</v>
      </c>
      <c r="I152" s="16"/>
      <c r="J152" s="16">
        <v>0</v>
      </c>
      <c r="K152" s="16"/>
      <c r="L152" s="16">
        <v>934.79092246000005</v>
      </c>
      <c r="M152" s="16"/>
      <c r="N152" s="16"/>
      <c r="O152" s="16"/>
      <c r="P152" s="16">
        <v>264.69958083</v>
      </c>
      <c r="Q152" s="16">
        <v>822.04308907999996</v>
      </c>
      <c r="R152" s="16">
        <v>12795.8192199</v>
      </c>
      <c r="S152" s="16">
        <v>10353.95632528</v>
      </c>
      <c r="T152" s="16">
        <v>6904.5378577600004</v>
      </c>
      <c r="U152" s="16">
        <v>5637.5153140599996</v>
      </c>
      <c r="V152" s="16"/>
      <c r="W152" s="16">
        <v>4012.5295225599998</v>
      </c>
      <c r="X152" s="16"/>
      <c r="Y152" s="16"/>
      <c r="Z152" s="16">
        <v>0</v>
      </c>
      <c r="AA152" s="16">
        <v>41894.645564049999</v>
      </c>
      <c r="AB152" s="16">
        <v>168.75373212</v>
      </c>
      <c r="AC152" s="16"/>
      <c r="AD152" s="17">
        <v>182942.00112810003</v>
      </c>
    </row>
    <row r="153" spans="1:30">
      <c r="A153" s="4"/>
      <c r="B153" s="10">
        <v>5</v>
      </c>
      <c r="C153" s="15">
        <v>42381.84</v>
      </c>
      <c r="D153" s="16"/>
      <c r="E153" s="16"/>
      <c r="F153" s="16"/>
      <c r="G153" s="16"/>
      <c r="H153" s="16">
        <v>57998.29</v>
      </c>
      <c r="I153" s="16"/>
      <c r="J153" s="16">
        <v>0</v>
      </c>
      <c r="K153" s="16"/>
      <c r="L153" s="16">
        <v>953.34340535000001</v>
      </c>
      <c r="M153" s="16"/>
      <c r="N153" s="16"/>
      <c r="O153" s="16"/>
      <c r="P153" s="16">
        <v>265.11826579000001</v>
      </c>
      <c r="Q153" s="16">
        <v>937.66659687000003</v>
      </c>
      <c r="R153" s="16">
        <v>12819.760579080001</v>
      </c>
      <c r="S153" s="16">
        <v>10363.95019869</v>
      </c>
      <c r="T153" s="16">
        <v>7069.4931567399999</v>
      </c>
      <c r="U153" s="16">
        <v>5668.7292299800001</v>
      </c>
      <c r="V153" s="16"/>
      <c r="W153" s="16">
        <v>4114.9405986199999</v>
      </c>
      <c r="X153" s="16"/>
      <c r="Y153" s="16"/>
      <c r="Z153" s="16">
        <v>0</v>
      </c>
      <c r="AA153" s="16">
        <v>42381.839845150003</v>
      </c>
      <c r="AB153" s="16">
        <v>188.83781403</v>
      </c>
      <c r="AC153" s="16"/>
      <c r="AD153" s="17">
        <v>185143.80969030003</v>
      </c>
    </row>
    <row r="154" spans="1:30">
      <c r="A154" s="4"/>
      <c r="B154" s="10">
        <v>6</v>
      </c>
      <c r="C154" s="15">
        <v>42306.3</v>
      </c>
      <c r="D154" s="16"/>
      <c r="E154" s="16"/>
      <c r="F154" s="16"/>
      <c r="G154" s="16"/>
      <c r="H154" s="16">
        <v>57718.82</v>
      </c>
      <c r="I154" s="16"/>
      <c r="J154" s="16">
        <v>0</v>
      </c>
      <c r="K154" s="16"/>
      <c r="L154" s="16">
        <v>974.76294394000001</v>
      </c>
      <c r="M154" s="16"/>
      <c r="N154" s="16"/>
      <c r="O154" s="16"/>
      <c r="P154" s="16">
        <v>279.35606969000003</v>
      </c>
      <c r="Q154" s="16">
        <v>958.55729095000004</v>
      </c>
      <c r="R154" s="16">
        <v>12804.52759</v>
      </c>
      <c r="S154" s="16">
        <v>10269.16628094</v>
      </c>
      <c r="T154" s="16">
        <v>7215.9783146999998</v>
      </c>
      <c r="U154" s="16">
        <v>5599.9325835999998</v>
      </c>
      <c r="V154" s="16"/>
      <c r="W154" s="16">
        <v>4022.3565818299999</v>
      </c>
      <c r="X154" s="16"/>
      <c r="Y154" s="16"/>
      <c r="Z154" s="16">
        <v>0</v>
      </c>
      <c r="AA154" s="16">
        <v>42306.304261559999</v>
      </c>
      <c r="AB154" s="16">
        <v>181.66660590999999</v>
      </c>
      <c r="AC154" s="16"/>
      <c r="AD154" s="17">
        <v>184637.72852311999</v>
      </c>
    </row>
    <row r="155" spans="1:30">
      <c r="A155" s="4"/>
      <c r="B155" s="10">
        <v>7</v>
      </c>
      <c r="C155" s="15">
        <v>44027.78</v>
      </c>
      <c r="D155" s="16"/>
      <c r="E155" s="16"/>
      <c r="F155" s="16"/>
      <c r="G155" s="16"/>
      <c r="H155" s="16">
        <v>60225.62</v>
      </c>
      <c r="I155" s="16"/>
      <c r="J155" s="16">
        <v>0</v>
      </c>
      <c r="K155" s="16"/>
      <c r="L155" s="16">
        <v>1077.10859061</v>
      </c>
      <c r="M155" s="16"/>
      <c r="N155" s="16"/>
      <c r="O155" s="16"/>
      <c r="P155" s="16">
        <v>291.10488071999998</v>
      </c>
      <c r="Q155" s="16">
        <v>1018.05520031</v>
      </c>
      <c r="R155" s="16">
        <v>13106.34388823</v>
      </c>
      <c r="S155" s="16">
        <v>10378.6608082</v>
      </c>
      <c r="T155" s="16">
        <v>7975.2562278799996</v>
      </c>
      <c r="U155" s="16">
        <v>5777.3203320499997</v>
      </c>
      <c r="V155" s="16"/>
      <c r="W155" s="16">
        <v>4223.4105903</v>
      </c>
      <c r="X155" s="16"/>
      <c r="Y155" s="16"/>
      <c r="Z155" s="16">
        <v>0</v>
      </c>
      <c r="AA155" s="16">
        <v>44027.775435249998</v>
      </c>
      <c r="AB155" s="16">
        <v>180.51491695000001</v>
      </c>
      <c r="AC155" s="16"/>
      <c r="AD155" s="17">
        <v>192308.95087049998</v>
      </c>
    </row>
    <row r="156" spans="1:30">
      <c r="A156" s="4"/>
      <c r="B156" s="10">
        <v>8</v>
      </c>
      <c r="C156" s="15">
        <v>44046.29</v>
      </c>
      <c r="D156" s="16"/>
      <c r="E156" s="16"/>
      <c r="F156" s="16"/>
      <c r="G156" s="16"/>
      <c r="H156" s="16">
        <v>60294.76</v>
      </c>
      <c r="I156" s="16"/>
      <c r="J156" s="16">
        <v>0</v>
      </c>
      <c r="K156" s="16"/>
      <c r="L156" s="16">
        <v>1116.4241962399999</v>
      </c>
      <c r="M156" s="16"/>
      <c r="N156" s="16"/>
      <c r="O156" s="16"/>
      <c r="P156" s="16">
        <v>319.54771807999998</v>
      </c>
      <c r="Q156" s="16">
        <v>1047.46521375</v>
      </c>
      <c r="R156" s="16">
        <v>13219.066318810001</v>
      </c>
      <c r="S156" s="16">
        <v>10262.991876759999</v>
      </c>
      <c r="T156" s="16">
        <v>7888.4149760999999</v>
      </c>
      <c r="U156" s="16">
        <v>5812.98572831</v>
      </c>
      <c r="V156" s="16"/>
      <c r="W156" s="16">
        <v>4194.0137428199996</v>
      </c>
      <c r="X156" s="16"/>
      <c r="Y156" s="16"/>
      <c r="Z156" s="16">
        <v>0</v>
      </c>
      <c r="AA156" s="16">
        <v>44046.286066430002</v>
      </c>
      <c r="AB156" s="16">
        <v>185.37629555999999</v>
      </c>
      <c r="AC156" s="16"/>
      <c r="AD156" s="17">
        <v>192433.62213286004</v>
      </c>
    </row>
    <row r="157" spans="1:30">
      <c r="A157" s="4"/>
      <c r="B157" s="10">
        <v>9</v>
      </c>
      <c r="C157" s="15">
        <v>44499.22</v>
      </c>
      <c r="D157" s="16"/>
      <c r="E157" s="16"/>
      <c r="F157" s="16"/>
      <c r="G157" s="16"/>
      <c r="H157" s="16">
        <v>60768.67</v>
      </c>
      <c r="I157" s="16"/>
      <c r="J157" s="16">
        <v>0</v>
      </c>
      <c r="K157" s="16"/>
      <c r="L157" s="16">
        <v>1149.7539158100001</v>
      </c>
      <c r="M157" s="16"/>
      <c r="N157" s="16"/>
      <c r="O157" s="16"/>
      <c r="P157" s="16">
        <v>325.65663422</v>
      </c>
      <c r="Q157" s="16">
        <v>1104.77230132</v>
      </c>
      <c r="R157" s="16">
        <v>13362.427111819999</v>
      </c>
      <c r="S157" s="16">
        <v>10451.352640200001</v>
      </c>
      <c r="T157" s="16">
        <v>7856.9928242899996</v>
      </c>
      <c r="U157" s="16">
        <v>5897.6956055999999</v>
      </c>
      <c r="V157" s="16"/>
      <c r="W157" s="16">
        <v>4140.9424295700001</v>
      </c>
      <c r="X157" s="16"/>
      <c r="Y157" s="16"/>
      <c r="Z157" s="16">
        <v>0</v>
      </c>
      <c r="AA157" s="16">
        <v>44499.218314290003</v>
      </c>
      <c r="AB157" s="16">
        <v>209.62485146</v>
      </c>
      <c r="AC157" s="16"/>
      <c r="AD157" s="17">
        <v>194266.32662857999</v>
      </c>
    </row>
    <row r="158" spans="1:30">
      <c r="A158" s="4"/>
      <c r="B158" s="10">
        <v>10</v>
      </c>
      <c r="C158" s="15">
        <v>45290.55</v>
      </c>
      <c r="D158" s="16"/>
      <c r="E158" s="16"/>
      <c r="F158" s="16"/>
      <c r="G158" s="16"/>
      <c r="H158" s="16">
        <v>61683.839999999997</v>
      </c>
      <c r="I158" s="16"/>
      <c r="J158" s="16">
        <v>0</v>
      </c>
      <c r="K158" s="16"/>
      <c r="L158" s="16">
        <v>1221.55389227</v>
      </c>
      <c r="M158" s="16"/>
      <c r="N158" s="16"/>
      <c r="O158" s="16"/>
      <c r="P158" s="16">
        <v>388.13879506000001</v>
      </c>
      <c r="Q158" s="16">
        <v>1171.19228819</v>
      </c>
      <c r="R158" s="16">
        <v>13173.712516760001</v>
      </c>
      <c r="S158" s="16">
        <v>10727.08642818</v>
      </c>
      <c r="T158" s="16">
        <v>8320.0408759000002</v>
      </c>
      <c r="U158" s="16">
        <v>5929.2755254200001</v>
      </c>
      <c r="V158" s="16"/>
      <c r="W158" s="16">
        <v>4126.8233626199999</v>
      </c>
      <c r="X158" s="16"/>
      <c r="Y158" s="16"/>
      <c r="Z158" s="16">
        <v>0</v>
      </c>
      <c r="AA158" s="16">
        <v>45290.554075480002</v>
      </c>
      <c r="AB158" s="16">
        <v>232.73039108</v>
      </c>
      <c r="AC158" s="16"/>
      <c r="AD158" s="17">
        <v>197555.49815096002</v>
      </c>
    </row>
    <row r="159" spans="1:30">
      <c r="A159" s="4"/>
      <c r="B159" s="10">
        <v>11</v>
      </c>
      <c r="C159" s="15">
        <v>45785.4</v>
      </c>
      <c r="D159" s="16"/>
      <c r="E159" s="16"/>
      <c r="F159" s="16"/>
      <c r="G159" s="16"/>
      <c r="H159" s="16">
        <v>62249.19</v>
      </c>
      <c r="I159" s="16"/>
      <c r="J159" s="16">
        <v>0</v>
      </c>
      <c r="K159" s="16"/>
      <c r="L159" s="16">
        <v>1260.07386056</v>
      </c>
      <c r="M159" s="16"/>
      <c r="N159" s="16"/>
      <c r="O159" s="16"/>
      <c r="P159" s="16">
        <v>370.62728212000002</v>
      </c>
      <c r="Q159" s="16">
        <v>1254.5536838099999</v>
      </c>
      <c r="R159" s="16">
        <v>13390.500075940001</v>
      </c>
      <c r="S159" s="16">
        <v>10749.37090828</v>
      </c>
      <c r="T159" s="16">
        <v>8360.9626469100003</v>
      </c>
      <c r="U159" s="16">
        <v>6126.5609458199997</v>
      </c>
      <c r="V159" s="16"/>
      <c r="W159" s="16">
        <v>4029.9474623599999</v>
      </c>
      <c r="X159" s="16"/>
      <c r="Y159" s="16"/>
      <c r="Z159" s="16">
        <v>0</v>
      </c>
      <c r="AA159" s="16">
        <v>45785.39553763</v>
      </c>
      <c r="AB159" s="16">
        <v>242.79867182999999</v>
      </c>
      <c r="AC159" s="16"/>
      <c r="AD159" s="17">
        <v>199605.38107525997</v>
      </c>
    </row>
    <row r="160" spans="1:30">
      <c r="A160" s="4"/>
      <c r="B160" s="10">
        <v>12</v>
      </c>
      <c r="C160" s="15">
        <v>45825.85</v>
      </c>
      <c r="D160" s="16"/>
      <c r="E160" s="16"/>
      <c r="F160" s="16"/>
      <c r="G160" s="16"/>
      <c r="H160" s="16">
        <v>62441.2</v>
      </c>
      <c r="I160" s="16"/>
      <c r="J160" s="16">
        <v>0</v>
      </c>
      <c r="K160" s="16"/>
      <c r="L160" s="16">
        <v>1337.73109699</v>
      </c>
      <c r="M160" s="16"/>
      <c r="N160" s="16"/>
      <c r="O160" s="16"/>
      <c r="P160" s="16">
        <v>370.79067760999999</v>
      </c>
      <c r="Q160" s="16">
        <v>1257.11567876</v>
      </c>
      <c r="R160" s="16">
        <v>13261.72571481</v>
      </c>
      <c r="S160" s="16">
        <v>10481.20052921</v>
      </c>
      <c r="T160" s="16">
        <v>8509.3394976199997</v>
      </c>
      <c r="U160" s="16">
        <v>6144.6308405299997</v>
      </c>
      <c r="V160" s="16"/>
      <c r="W160" s="16">
        <v>4086.19205908</v>
      </c>
      <c r="X160" s="16"/>
      <c r="Y160" s="16"/>
      <c r="Z160" s="16">
        <v>0</v>
      </c>
      <c r="AA160" s="16">
        <v>45825.850557209997</v>
      </c>
      <c r="AB160" s="16">
        <v>377.12446260000002</v>
      </c>
      <c r="AC160" s="16"/>
      <c r="AD160" s="17">
        <v>199918.75111442004</v>
      </c>
    </row>
    <row r="161" spans="1:30">
      <c r="A161" s="1" t="s">
        <v>98</v>
      </c>
      <c r="B161" s="2"/>
      <c r="C161" s="12">
        <v>518986.83</v>
      </c>
      <c r="D161" s="13"/>
      <c r="E161" s="13"/>
      <c r="F161" s="13"/>
      <c r="G161" s="13"/>
      <c r="H161" s="13">
        <v>711431.55</v>
      </c>
      <c r="I161" s="13"/>
      <c r="J161" s="13">
        <v>2729.7404249599999</v>
      </c>
      <c r="K161" s="13"/>
      <c r="L161" s="13">
        <v>12768.144714220001</v>
      </c>
      <c r="M161" s="13"/>
      <c r="N161" s="13"/>
      <c r="O161" s="13"/>
      <c r="P161" s="13">
        <v>3638.4475246899997</v>
      </c>
      <c r="Q161" s="13">
        <v>11924.960117939998</v>
      </c>
      <c r="R161" s="13">
        <v>153866.38197014999</v>
      </c>
      <c r="S161" s="13">
        <v>123038.18439161</v>
      </c>
      <c r="T161" s="13">
        <v>90576.905587640009</v>
      </c>
      <c r="U161" s="13">
        <v>69333.761676229988</v>
      </c>
      <c r="V161" s="13"/>
      <c r="W161" s="13">
        <v>48651.746093859998</v>
      </c>
      <c r="X161" s="13"/>
      <c r="Y161" s="13"/>
      <c r="Z161" s="13">
        <v>0</v>
      </c>
      <c r="AA161" s="13">
        <v>518986.81867181999</v>
      </c>
      <c r="AB161" s="13">
        <v>2458.5461705199996</v>
      </c>
      <c r="AC161" s="13"/>
      <c r="AD161" s="14">
        <v>2268392.0173436403</v>
      </c>
    </row>
    <row r="162" spans="1:30">
      <c r="A162" s="1">
        <v>2006</v>
      </c>
      <c r="B162" s="1">
        <v>1</v>
      </c>
      <c r="C162" s="12">
        <v>47701.21</v>
      </c>
      <c r="D162" s="13"/>
      <c r="E162" s="13"/>
      <c r="F162" s="13"/>
      <c r="G162" s="13"/>
      <c r="H162" s="13">
        <v>65205.27</v>
      </c>
      <c r="I162" s="13"/>
      <c r="J162" s="13">
        <v>0</v>
      </c>
      <c r="K162" s="13"/>
      <c r="L162" s="13">
        <v>1353.86548429</v>
      </c>
      <c r="M162" s="13"/>
      <c r="N162" s="13"/>
      <c r="O162" s="13"/>
      <c r="P162" s="13">
        <v>396.26263523</v>
      </c>
      <c r="Q162" s="13">
        <v>1304.8361047200001</v>
      </c>
      <c r="R162" s="13">
        <v>13871.36065103</v>
      </c>
      <c r="S162" s="13">
        <v>10859.420241129999</v>
      </c>
      <c r="T162" s="13">
        <v>8836.1531259399999</v>
      </c>
      <c r="U162" s="13">
        <v>6247.4994615200003</v>
      </c>
      <c r="V162" s="13"/>
      <c r="W162" s="13">
        <v>4460.2143779500002</v>
      </c>
      <c r="X162" s="13"/>
      <c r="Y162" s="13"/>
      <c r="Z162" s="13">
        <v>0</v>
      </c>
      <c r="AA162" s="13">
        <v>47701.214553409998</v>
      </c>
      <c r="AB162" s="13">
        <v>371.6024716</v>
      </c>
      <c r="AC162" s="13"/>
      <c r="AD162" s="14">
        <v>208308.90910682001</v>
      </c>
    </row>
    <row r="163" spans="1:30">
      <c r="A163" s="4"/>
      <c r="B163" s="10">
        <v>2</v>
      </c>
      <c r="C163" s="15">
        <v>48625.34</v>
      </c>
      <c r="D163" s="16"/>
      <c r="E163" s="16"/>
      <c r="F163" s="16"/>
      <c r="G163" s="16"/>
      <c r="H163" s="16">
        <v>66261.27</v>
      </c>
      <c r="I163" s="16"/>
      <c r="J163" s="16">
        <v>0</v>
      </c>
      <c r="K163" s="16"/>
      <c r="L163" s="16">
        <v>1371.6640667500001</v>
      </c>
      <c r="M163" s="16"/>
      <c r="N163" s="16"/>
      <c r="O163" s="16"/>
      <c r="P163" s="16">
        <v>403.14064286000001</v>
      </c>
      <c r="Q163" s="16">
        <v>1413.5205177600001</v>
      </c>
      <c r="R163" s="16">
        <v>13966.08847705</v>
      </c>
      <c r="S163" s="16">
        <v>11237.341617350001</v>
      </c>
      <c r="T163" s="16">
        <v>9012.2026121899999</v>
      </c>
      <c r="U163" s="16">
        <v>6358.8447581999999</v>
      </c>
      <c r="V163" s="16"/>
      <c r="W163" s="16">
        <v>4465.43813641</v>
      </c>
      <c r="X163" s="16"/>
      <c r="Y163" s="16"/>
      <c r="Z163" s="16">
        <v>0</v>
      </c>
      <c r="AA163" s="16">
        <v>48625.344170119999</v>
      </c>
      <c r="AB163" s="16">
        <v>397.10334154999998</v>
      </c>
      <c r="AC163" s="16"/>
      <c r="AD163" s="17">
        <v>212137.29834024003</v>
      </c>
    </row>
    <row r="164" spans="1:30">
      <c r="A164" s="4"/>
      <c r="B164" s="10">
        <v>3</v>
      </c>
      <c r="C164" s="15">
        <v>49100.36</v>
      </c>
      <c r="D164" s="16"/>
      <c r="E164" s="16"/>
      <c r="F164" s="16"/>
      <c r="G164" s="16"/>
      <c r="H164" s="16">
        <v>66407.05</v>
      </c>
      <c r="I164" s="16"/>
      <c r="J164" s="16">
        <v>0</v>
      </c>
      <c r="K164" s="16"/>
      <c r="L164" s="16">
        <v>1387.3682399700001</v>
      </c>
      <c r="M164" s="16"/>
      <c r="N164" s="16"/>
      <c r="O164" s="16"/>
      <c r="P164" s="16">
        <v>408.70560668000002</v>
      </c>
      <c r="Q164" s="16">
        <v>1506.51663291</v>
      </c>
      <c r="R164" s="16">
        <v>14365.37656239</v>
      </c>
      <c r="S164" s="16">
        <v>11151.8234713</v>
      </c>
      <c r="T164" s="16">
        <v>9025.4380521500007</v>
      </c>
      <c r="U164" s="16">
        <v>6424.5883733600003</v>
      </c>
      <c r="V164" s="16"/>
      <c r="W164" s="16">
        <v>4312.6259409100003</v>
      </c>
      <c r="X164" s="16"/>
      <c r="Y164" s="16"/>
      <c r="Z164" s="16">
        <v>0</v>
      </c>
      <c r="AA164" s="16">
        <v>49100.363825259999</v>
      </c>
      <c r="AB164" s="16">
        <v>517.92094558999997</v>
      </c>
      <c r="AC164" s="16"/>
      <c r="AD164" s="17">
        <v>213708.13765052002</v>
      </c>
    </row>
    <row r="165" spans="1:30">
      <c r="A165" s="4"/>
      <c r="B165" s="10">
        <v>4</v>
      </c>
      <c r="C165" s="15">
        <v>51294.6</v>
      </c>
      <c r="D165" s="16"/>
      <c r="E165" s="16"/>
      <c r="F165" s="16"/>
      <c r="G165" s="16"/>
      <c r="H165" s="16">
        <v>69297.5</v>
      </c>
      <c r="I165" s="16"/>
      <c r="J165" s="16">
        <v>0</v>
      </c>
      <c r="K165" s="16"/>
      <c r="L165" s="16">
        <v>1556.6149106099999</v>
      </c>
      <c r="M165" s="16"/>
      <c r="N165" s="16"/>
      <c r="O165" s="16"/>
      <c r="P165" s="16">
        <v>436.68413699000001</v>
      </c>
      <c r="Q165" s="16">
        <v>1629.6199406799999</v>
      </c>
      <c r="R165" s="16">
        <v>14863.06060087</v>
      </c>
      <c r="S165" s="16">
        <v>11764.196174209999</v>
      </c>
      <c r="T165" s="16">
        <v>9495.2561571999995</v>
      </c>
      <c r="U165" s="16">
        <v>6516.35758738</v>
      </c>
      <c r="V165" s="16"/>
      <c r="W165" s="16">
        <v>4468.7101160900002</v>
      </c>
      <c r="X165" s="16"/>
      <c r="Y165" s="16"/>
      <c r="Z165" s="16">
        <v>0</v>
      </c>
      <c r="AA165" s="16">
        <v>51294.603813549998</v>
      </c>
      <c r="AB165" s="16">
        <v>564.10418951999998</v>
      </c>
      <c r="AC165" s="16"/>
      <c r="AD165" s="17">
        <v>223181.30762710003</v>
      </c>
    </row>
    <row r="166" spans="1:30">
      <c r="A166" s="4"/>
      <c r="B166" s="10">
        <v>5</v>
      </c>
      <c r="C166" s="15">
        <v>51227.45</v>
      </c>
      <c r="D166" s="16"/>
      <c r="E166" s="16"/>
      <c r="F166" s="16"/>
      <c r="G166" s="16"/>
      <c r="H166" s="16">
        <v>68972.87</v>
      </c>
      <c r="I166" s="16"/>
      <c r="J166" s="16">
        <v>0</v>
      </c>
      <c r="K166" s="16"/>
      <c r="L166" s="16">
        <v>1561.2231127</v>
      </c>
      <c r="M166" s="16"/>
      <c r="N166" s="16"/>
      <c r="O166" s="16"/>
      <c r="P166" s="16">
        <v>449.07396755000002</v>
      </c>
      <c r="Q166" s="16">
        <v>1735.78133916</v>
      </c>
      <c r="R166" s="16">
        <v>14883.616365039999</v>
      </c>
      <c r="S166" s="16">
        <v>11798.645391350001</v>
      </c>
      <c r="T166" s="16">
        <v>9429.5818989199997</v>
      </c>
      <c r="U166" s="16">
        <v>6336.6576228100002</v>
      </c>
      <c r="V166" s="16"/>
      <c r="W166" s="16">
        <v>4439.7256190300004</v>
      </c>
      <c r="X166" s="16"/>
      <c r="Y166" s="16"/>
      <c r="Z166" s="16">
        <v>0</v>
      </c>
      <c r="AA166" s="16">
        <v>51227.45478629</v>
      </c>
      <c r="AB166" s="16">
        <v>593.14946972999996</v>
      </c>
      <c r="AC166" s="16"/>
      <c r="AD166" s="17">
        <v>222655.22957258002</v>
      </c>
    </row>
    <row r="167" spans="1:30">
      <c r="A167" s="4"/>
      <c r="B167" s="10">
        <v>6</v>
      </c>
      <c r="C167" s="15">
        <v>51748.1</v>
      </c>
      <c r="D167" s="16"/>
      <c r="E167" s="16"/>
      <c r="F167" s="16"/>
      <c r="G167" s="16"/>
      <c r="H167" s="16">
        <v>69681.960000000006</v>
      </c>
      <c r="I167" s="16"/>
      <c r="J167" s="16">
        <v>0</v>
      </c>
      <c r="K167" s="16"/>
      <c r="L167" s="16">
        <v>1587.0391973000001</v>
      </c>
      <c r="M167" s="16"/>
      <c r="N167" s="16"/>
      <c r="O167" s="16"/>
      <c r="P167" s="16">
        <v>432.00547197999998</v>
      </c>
      <c r="Q167" s="16">
        <v>1845.0361453999999</v>
      </c>
      <c r="R167" s="16">
        <v>14821.82690584</v>
      </c>
      <c r="S167" s="16">
        <v>12236.772652989999</v>
      </c>
      <c r="T167" s="16">
        <v>9313.3868033399995</v>
      </c>
      <c r="U167" s="16">
        <v>6342.6407477800003</v>
      </c>
      <c r="V167" s="16"/>
      <c r="W167" s="16">
        <v>4528.8396577200001</v>
      </c>
      <c r="X167" s="16"/>
      <c r="Y167" s="16"/>
      <c r="Z167" s="16">
        <v>0</v>
      </c>
      <c r="AA167" s="16">
        <v>51748.097229799998</v>
      </c>
      <c r="AB167" s="16">
        <v>640.54964744999995</v>
      </c>
      <c r="AC167" s="16"/>
      <c r="AD167" s="17">
        <v>224926.25445959999</v>
      </c>
    </row>
    <row r="168" spans="1:30">
      <c r="A168" s="4"/>
      <c r="B168" s="10">
        <v>7</v>
      </c>
      <c r="C168" s="15">
        <v>52582.06</v>
      </c>
      <c r="D168" s="16"/>
      <c r="E168" s="16"/>
      <c r="F168" s="16"/>
      <c r="G168" s="16"/>
      <c r="H168" s="16">
        <v>70957.679999999993</v>
      </c>
      <c r="I168" s="16"/>
      <c r="J168" s="16">
        <v>0</v>
      </c>
      <c r="K168" s="16"/>
      <c r="L168" s="16">
        <v>1627.4360946500001</v>
      </c>
      <c r="M168" s="16"/>
      <c r="N168" s="16"/>
      <c r="O168" s="16"/>
      <c r="P168" s="16">
        <v>437.39294468000003</v>
      </c>
      <c r="Q168" s="16">
        <v>1867.3952424500001</v>
      </c>
      <c r="R168" s="16">
        <v>14922.195706</v>
      </c>
      <c r="S168" s="16">
        <v>12356.82539778</v>
      </c>
      <c r="T168" s="16">
        <v>9611.1330005700001</v>
      </c>
      <c r="U168" s="16">
        <v>6372.2218818900001</v>
      </c>
      <c r="V168" s="16"/>
      <c r="W168" s="16">
        <v>4711.9920626100002</v>
      </c>
      <c r="X168" s="16"/>
      <c r="Y168" s="16"/>
      <c r="Z168" s="16">
        <v>0</v>
      </c>
      <c r="AA168" s="16">
        <v>52582.05570443</v>
      </c>
      <c r="AB168" s="16">
        <v>675.4633738</v>
      </c>
      <c r="AC168" s="16"/>
      <c r="AD168" s="17">
        <v>228703.85140886001</v>
      </c>
    </row>
    <row r="169" spans="1:30">
      <c r="A169" s="4"/>
      <c r="B169" s="10">
        <v>8</v>
      </c>
      <c r="C169" s="15">
        <v>53270.400000000001</v>
      </c>
      <c r="D169" s="16"/>
      <c r="E169" s="16"/>
      <c r="F169" s="16"/>
      <c r="G169" s="16"/>
      <c r="H169" s="16">
        <v>71682.25</v>
      </c>
      <c r="I169" s="16"/>
      <c r="J169" s="16">
        <v>0</v>
      </c>
      <c r="K169" s="16"/>
      <c r="L169" s="16">
        <v>1741.3348183799999</v>
      </c>
      <c r="M169" s="16"/>
      <c r="N169" s="16"/>
      <c r="O169" s="16"/>
      <c r="P169" s="16">
        <v>436.65538878000001</v>
      </c>
      <c r="Q169" s="16">
        <v>1931.1678003100001</v>
      </c>
      <c r="R169" s="16">
        <v>15176.58485094</v>
      </c>
      <c r="S169" s="16">
        <v>12579.80319362</v>
      </c>
      <c r="T169" s="16">
        <v>9694.8514588199996</v>
      </c>
      <c r="U169" s="16">
        <v>6428.4831882600001</v>
      </c>
      <c r="V169" s="16"/>
      <c r="W169" s="16">
        <v>4594.0761390400003</v>
      </c>
      <c r="X169" s="16"/>
      <c r="Y169" s="16"/>
      <c r="Z169" s="16">
        <v>0</v>
      </c>
      <c r="AA169" s="16">
        <v>53270.40268544</v>
      </c>
      <c r="AB169" s="16">
        <v>687.44584728999996</v>
      </c>
      <c r="AC169" s="16"/>
      <c r="AD169" s="17">
        <v>231493.45537087996</v>
      </c>
    </row>
    <row r="170" spans="1:30">
      <c r="A170" s="4"/>
      <c r="B170" s="10">
        <v>9</v>
      </c>
      <c r="C170" s="15">
        <v>54325.65</v>
      </c>
      <c r="D170" s="16"/>
      <c r="E170" s="16"/>
      <c r="F170" s="16"/>
      <c r="G170" s="16"/>
      <c r="H170" s="16">
        <v>73100.77</v>
      </c>
      <c r="I170" s="16"/>
      <c r="J170" s="16">
        <v>0</v>
      </c>
      <c r="K170" s="16"/>
      <c r="L170" s="16">
        <v>1776.48722666</v>
      </c>
      <c r="M170" s="16"/>
      <c r="N170" s="16"/>
      <c r="O170" s="16"/>
      <c r="P170" s="16">
        <v>431.11149103000002</v>
      </c>
      <c r="Q170" s="16">
        <v>2032.0542578</v>
      </c>
      <c r="R170" s="16">
        <v>15167.03107223</v>
      </c>
      <c r="S170" s="16">
        <v>12616.76955531</v>
      </c>
      <c r="T170" s="16">
        <v>10340.007633409999</v>
      </c>
      <c r="U170" s="16">
        <v>6641.9628387299999</v>
      </c>
      <c r="V170" s="16"/>
      <c r="W170" s="16">
        <v>4633.4687106499996</v>
      </c>
      <c r="X170" s="16"/>
      <c r="Y170" s="16"/>
      <c r="Z170" s="16">
        <v>0</v>
      </c>
      <c r="AA170" s="16">
        <v>54325.649138170003</v>
      </c>
      <c r="AB170" s="16">
        <v>686.75635235000004</v>
      </c>
      <c r="AC170" s="16"/>
      <c r="AD170" s="17">
        <v>236077.71827633996</v>
      </c>
    </row>
    <row r="171" spans="1:30">
      <c r="A171" s="4"/>
      <c r="B171" s="10">
        <v>10</v>
      </c>
      <c r="C171" s="15">
        <v>54267.64</v>
      </c>
      <c r="D171" s="16"/>
      <c r="E171" s="16"/>
      <c r="F171" s="16"/>
      <c r="G171" s="16"/>
      <c r="H171" s="16">
        <v>73034.679999999993</v>
      </c>
      <c r="I171" s="16"/>
      <c r="J171" s="16">
        <v>0</v>
      </c>
      <c r="K171" s="16"/>
      <c r="L171" s="16">
        <v>1884.7005314400001</v>
      </c>
      <c r="M171" s="16"/>
      <c r="N171" s="16"/>
      <c r="O171" s="16"/>
      <c r="P171" s="16">
        <v>423.75117516</v>
      </c>
      <c r="Q171" s="16">
        <v>2042.5802521799999</v>
      </c>
      <c r="R171" s="16">
        <v>15029.850866340001</v>
      </c>
      <c r="S171" s="16">
        <v>13003.708652470001</v>
      </c>
      <c r="T171" s="16">
        <v>9786.3806023800007</v>
      </c>
      <c r="U171" s="16">
        <v>6685.9023928500001</v>
      </c>
      <c r="V171" s="16"/>
      <c r="W171" s="16">
        <v>4574.1660249899996</v>
      </c>
      <c r="X171" s="16"/>
      <c r="Y171" s="16"/>
      <c r="Z171" s="16">
        <v>0</v>
      </c>
      <c r="AA171" s="16">
        <v>54267.639919150002</v>
      </c>
      <c r="AB171" s="16">
        <v>836.59942134000005</v>
      </c>
      <c r="AC171" s="16"/>
      <c r="AD171" s="17">
        <v>235837.59983830003</v>
      </c>
    </row>
    <row r="172" spans="1:30">
      <c r="A172" s="4"/>
      <c r="B172" s="10">
        <v>11</v>
      </c>
      <c r="C172" s="15">
        <v>53929.52</v>
      </c>
      <c r="D172" s="16"/>
      <c r="E172" s="16"/>
      <c r="F172" s="16"/>
      <c r="G172" s="16"/>
      <c r="H172" s="16">
        <v>72924.100000000006</v>
      </c>
      <c r="I172" s="16"/>
      <c r="J172" s="16">
        <v>0</v>
      </c>
      <c r="K172" s="16"/>
      <c r="L172" s="16">
        <v>2019.2174167600001</v>
      </c>
      <c r="M172" s="16"/>
      <c r="N172" s="16"/>
      <c r="O172" s="16"/>
      <c r="P172" s="16">
        <v>443.99515081999999</v>
      </c>
      <c r="Q172" s="16">
        <v>2073.7258859600001</v>
      </c>
      <c r="R172" s="16">
        <v>14791.72328339</v>
      </c>
      <c r="S172" s="16">
        <v>12639.61542543</v>
      </c>
      <c r="T172" s="16">
        <v>9950.7610680800008</v>
      </c>
      <c r="U172" s="16">
        <v>6652.2947636999997</v>
      </c>
      <c r="V172" s="16"/>
      <c r="W172" s="16">
        <v>4554.0057735199998</v>
      </c>
      <c r="X172" s="16"/>
      <c r="Y172" s="16"/>
      <c r="Z172" s="16">
        <v>0</v>
      </c>
      <c r="AA172" s="16">
        <v>53929.519512860003</v>
      </c>
      <c r="AB172" s="16">
        <v>804.18074520000005</v>
      </c>
      <c r="AC172" s="16"/>
      <c r="AD172" s="17">
        <v>234712.65902572</v>
      </c>
    </row>
    <row r="173" spans="1:30">
      <c r="A173" s="4"/>
      <c r="B173" s="10">
        <v>12</v>
      </c>
      <c r="C173" s="15">
        <v>54164.43</v>
      </c>
      <c r="D173" s="16"/>
      <c r="E173" s="16"/>
      <c r="F173" s="16"/>
      <c r="G173" s="16"/>
      <c r="H173" s="16">
        <v>73158.009999999995</v>
      </c>
      <c r="I173" s="16"/>
      <c r="J173" s="16">
        <v>0</v>
      </c>
      <c r="K173" s="16"/>
      <c r="L173" s="16">
        <v>2023.22866247</v>
      </c>
      <c r="M173" s="16"/>
      <c r="N173" s="16"/>
      <c r="O173" s="16"/>
      <c r="P173" s="16">
        <v>437.20971144999999</v>
      </c>
      <c r="Q173" s="16">
        <v>2079.6976521199999</v>
      </c>
      <c r="R173" s="16">
        <v>14951.717380890001</v>
      </c>
      <c r="S173" s="16">
        <v>12669.34796782</v>
      </c>
      <c r="T173" s="16">
        <v>9867.0266095900006</v>
      </c>
      <c r="U173" s="16">
        <v>6774.7502609200001</v>
      </c>
      <c r="V173" s="16"/>
      <c r="W173" s="16">
        <v>4511.2693957800002</v>
      </c>
      <c r="X173" s="16"/>
      <c r="Y173" s="16"/>
      <c r="Z173" s="16">
        <v>0</v>
      </c>
      <c r="AA173" s="16">
        <v>54164.425729839997</v>
      </c>
      <c r="AB173" s="16">
        <v>850.17808879999995</v>
      </c>
      <c r="AC173" s="16"/>
      <c r="AD173" s="17">
        <v>235651.29145968004</v>
      </c>
    </row>
    <row r="174" spans="1:30">
      <c r="A174" s="1" t="s">
        <v>99</v>
      </c>
      <c r="B174" s="2"/>
      <c r="C174" s="12">
        <v>622236.76</v>
      </c>
      <c r="D174" s="13"/>
      <c r="E174" s="13"/>
      <c r="F174" s="13"/>
      <c r="G174" s="13"/>
      <c r="H174" s="13">
        <v>840683.41</v>
      </c>
      <c r="I174" s="13"/>
      <c r="J174" s="13">
        <v>0</v>
      </c>
      <c r="K174" s="13"/>
      <c r="L174" s="13">
        <v>19890.179761979998</v>
      </c>
      <c r="M174" s="13"/>
      <c r="N174" s="13"/>
      <c r="O174" s="13"/>
      <c r="P174" s="13">
        <v>5135.9883232100001</v>
      </c>
      <c r="Q174" s="13">
        <v>21461.931771450003</v>
      </c>
      <c r="R174" s="13">
        <v>176810.43272201001</v>
      </c>
      <c r="S174" s="13">
        <v>144914.26974076001</v>
      </c>
      <c r="T174" s="13">
        <v>114362.17902258999</v>
      </c>
      <c r="U174" s="13">
        <v>77782.203877399996</v>
      </c>
      <c r="V174" s="13"/>
      <c r="W174" s="13">
        <v>54254.531954700004</v>
      </c>
      <c r="X174" s="13"/>
      <c r="Y174" s="13"/>
      <c r="Z174" s="13">
        <v>0</v>
      </c>
      <c r="AA174" s="13">
        <v>622236.77106831991</v>
      </c>
      <c r="AB174" s="13">
        <v>7625.0538942200001</v>
      </c>
      <c r="AC174" s="13"/>
      <c r="AD174" s="14">
        <v>2707393.7121366397</v>
      </c>
    </row>
    <row r="175" spans="1:30">
      <c r="A175" s="1">
        <v>2007</v>
      </c>
      <c r="B175" s="1">
        <v>1</v>
      </c>
      <c r="C175" s="12">
        <v>56373.69</v>
      </c>
      <c r="D175" s="13"/>
      <c r="E175" s="13"/>
      <c r="F175" s="13"/>
      <c r="G175" s="13"/>
      <c r="H175" s="13">
        <v>75718.39</v>
      </c>
      <c r="I175" s="13"/>
      <c r="J175" s="13">
        <v>0</v>
      </c>
      <c r="K175" s="13"/>
      <c r="L175" s="13">
        <v>2077.3431975399999</v>
      </c>
      <c r="M175" s="13"/>
      <c r="N175" s="13"/>
      <c r="O175" s="13"/>
      <c r="P175" s="13">
        <v>430.84100101000001</v>
      </c>
      <c r="Q175" s="13">
        <v>2112.3243775000001</v>
      </c>
      <c r="R175" s="13">
        <v>15585.758364859999</v>
      </c>
      <c r="S175" s="13">
        <v>12675.9077354</v>
      </c>
      <c r="T175" s="13">
        <v>10497.31357901</v>
      </c>
      <c r="U175" s="13">
        <v>6978.05427186</v>
      </c>
      <c r="V175" s="13"/>
      <c r="W175" s="13">
        <v>4742.7119014800001</v>
      </c>
      <c r="X175" s="13"/>
      <c r="Y175" s="13"/>
      <c r="Z175" s="13">
        <v>0</v>
      </c>
      <c r="AA175" s="13">
        <v>56373.691166709999</v>
      </c>
      <c r="AB175" s="13">
        <v>853.85204142999999</v>
      </c>
      <c r="AC175" s="13">
        <v>419.58469661999999</v>
      </c>
      <c r="AD175" s="14">
        <v>244839.46233341997</v>
      </c>
    </row>
    <row r="176" spans="1:30">
      <c r="A176" s="4"/>
      <c r="B176" s="10">
        <v>2</v>
      </c>
      <c r="C176" s="15">
        <v>56371.29</v>
      </c>
      <c r="D176" s="16"/>
      <c r="E176" s="16"/>
      <c r="F176" s="16"/>
      <c r="G176" s="16"/>
      <c r="H176" s="16">
        <v>75495.789999999994</v>
      </c>
      <c r="I176" s="16"/>
      <c r="J176" s="16">
        <v>0</v>
      </c>
      <c r="K176" s="16"/>
      <c r="L176" s="16">
        <v>2087.7640000000001</v>
      </c>
      <c r="M176" s="16"/>
      <c r="N176" s="16"/>
      <c r="O176" s="16"/>
      <c r="P176" s="16">
        <v>452.423</v>
      </c>
      <c r="Q176" s="16">
        <v>2199.4609999999998</v>
      </c>
      <c r="R176" s="16">
        <v>15641.972</v>
      </c>
      <c r="S176" s="16">
        <v>12631.06</v>
      </c>
      <c r="T176" s="16">
        <v>10423.147000000001</v>
      </c>
      <c r="U176" s="16">
        <v>6883.0860000000002</v>
      </c>
      <c r="V176" s="16"/>
      <c r="W176" s="16">
        <v>4706.0919999999996</v>
      </c>
      <c r="X176" s="16"/>
      <c r="Y176" s="16"/>
      <c r="Z176" s="16">
        <v>0</v>
      </c>
      <c r="AA176" s="16">
        <v>56371.288999999997</v>
      </c>
      <c r="AB176" s="16">
        <v>913.471</v>
      </c>
      <c r="AC176" s="16">
        <v>432.81299999999999</v>
      </c>
      <c r="AD176" s="17">
        <v>244609.658</v>
      </c>
    </row>
    <row r="177" spans="1:30">
      <c r="A177" s="4"/>
      <c r="B177" s="10">
        <v>3</v>
      </c>
      <c r="C177" s="15">
        <v>57308.22</v>
      </c>
      <c r="D177" s="16"/>
      <c r="E177" s="16"/>
      <c r="F177" s="16"/>
      <c r="G177" s="16"/>
      <c r="H177" s="16">
        <v>76482.38</v>
      </c>
      <c r="I177" s="16"/>
      <c r="J177" s="16">
        <v>0</v>
      </c>
      <c r="K177" s="16"/>
      <c r="L177" s="16">
        <v>2131.5660910299998</v>
      </c>
      <c r="M177" s="16"/>
      <c r="N177" s="16"/>
      <c r="O177" s="16"/>
      <c r="P177" s="16">
        <v>453.82681362</v>
      </c>
      <c r="Q177" s="16">
        <v>2250.18871257</v>
      </c>
      <c r="R177" s="16">
        <v>15944.59620059</v>
      </c>
      <c r="S177" s="16">
        <v>12927.757989109999</v>
      </c>
      <c r="T177" s="16">
        <v>10557.9361242</v>
      </c>
      <c r="U177" s="16">
        <v>7034.1539952399999</v>
      </c>
      <c r="V177" s="16"/>
      <c r="W177" s="16">
        <v>4628.34570231</v>
      </c>
      <c r="X177" s="16"/>
      <c r="Y177" s="16"/>
      <c r="Z177" s="16">
        <v>0</v>
      </c>
      <c r="AA177" s="16">
        <v>57308.218925560002</v>
      </c>
      <c r="AB177" s="16">
        <v>937.29853093999998</v>
      </c>
      <c r="AC177" s="16">
        <v>442.54876595000002</v>
      </c>
      <c r="AD177" s="17">
        <v>248407.03785111997</v>
      </c>
    </row>
    <row r="178" spans="1:30">
      <c r="A178" s="4"/>
      <c r="B178" s="10">
        <v>4</v>
      </c>
      <c r="C178" s="15">
        <v>57495.05</v>
      </c>
      <c r="D178" s="16"/>
      <c r="E178" s="16"/>
      <c r="F178" s="16"/>
      <c r="G178" s="16"/>
      <c r="H178" s="16">
        <v>76623.490000000005</v>
      </c>
      <c r="I178" s="16"/>
      <c r="J178" s="16">
        <v>0</v>
      </c>
      <c r="K178" s="16"/>
      <c r="L178" s="16">
        <v>2215.49696864</v>
      </c>
      <c r="M178" s="16"/>
      <c r="N178" s="16"/>
      <c r="O178" s="16"/>
      <c r="P178" s="16">
        <v>450.16837346</v>
      </c>
      <c r="Q178" s="16">
        <v>2294.8901155799999</v>
      </c>
      <c r="R178" s="16">
        <v>15698.66257298</v>
      </c>
      <c r="S178" s="16">
        <v>13292.3931822</v>
      </c>
      <c r="T178" s="16">
        <v>10623.03170222</v>
      </c>
      <c r="U178" s="16">
        <v>6978.8071843300004</v>
      </c>
      <c r="V178" s="16"/>
      <c r="W178" s="16">
        <v>4553.40604308</v>
      </c>
      <c r="X178" s="16"/>
      <c r="Y178" s="16"/>
      <c r="Z178" s="16">
        <v>0</v>
      </c>
      <c r="AA178" s="16">
        <v>57495.046307780001</v>
      </c>
      <c r="AB178" s="16">
        <v>968.86843233000002</v>
      </c>
      <c r="AC178" s="16">
        <v>419.32173296000002</v>
      </c>
      <c r="AD178" s="17">
        <v>249108.63261556</v>
      </c>
    </row>
    <row r="179" spans="1:30">
      <c r="A179" s="4"/>
      <c r="B179" s="10">
        <v>5</v>
      </c>
      <c r="C179" s="15">
        <v>58798.42</v>
      </c>
      <c r="D179" s="16"/>
      <c r="E179" s="16"/>
      <c r="F179" s="16"/>
      <c r="G179" s="16"/>
      <c r="H179" s="16">
        <v>78325.070000000007</v>
      </c>
      <c r="I179" s="16"/>
      <c r="J179" s="16">
        <v>0</v>
      </c>
      <c r="K179" s="16"/>
      <c r="L179" s="16">
        <v>2295.0559523900001</v>
      </c>
      <c r="M179" s="16"/>
      <c r="N179" s="16"/>
      <c r="O179" s="16"/>
      <c r="P179" s="16">
        <v>453.72288823999997</v>
      </c>
      <c r="Q179" s="16">
        <v>2472.1469089000002</v>
      </c>
      <c r="R179" s="16">
        <v>16164.19105125</v>
      </c>
      <c r="S179" s="16">
        <v>13491.282259359999</v>
      </c>
      <c r="T179" s="16">
        <v>10730.92358671</v>
      </c>
      <c r="U179" s="16">
        <v>7173.2527062099998</v>
      </c>
      <c r="V179" s="16"/>
      <c r="W179" s="16">
        <v>4593.7091882900004</v>
      </c>
      <c r="X179" s="16"/>
      <c r="Y179" s="16"/>
      <c r="Z179" s="16">
        <v>0</v>
      </c>
      <c r="AA179" s="16">
        <v>58798.416998950001</v>
      </c>
      <c r="AB179" s="16">
        <v>980.33232254999996</v>
      </c>
      <c r="AC179" s="16">
        <v>443.80013504999999</v>
      </c>
      <c r="AD179" s="17">
        <v>254720.32399790004</v>
      </c>
    </row>
    <row r="180" spans="1:30">
      <c r="A180" s="4"/>
      <c r="B180" s="10">
        <v>6</v>
      </c>
      <c r="C180" s="15">
        <v>59543.75</v>
      </c>
      <c r="D180" s="16"/>
      <c r="E180" s="16"/>
      <c r="F180" s="16"/>
      <c r="G180" s="16"/>
      <c r="H180" s="16">
        <v>79605.67</v>
      </c>
      <c r="I180" s="16"/>
      <c r="J180" s="16">
        <v>0</v>
      </c>
      <c r="K180" s="16"/>
      <c r="L180" s="16">
        <v>2406.8573363800001</v>
      </c>
      <c r="M180" s="16"/>
      <c r="N180" s="16"/>
      <c r="O180" s="16"/>
      <c r="P180" s="16">
        <v>476.55570914999998</v>
      </c>
      <c r="Q180" s="16">
        <v>2488.2378054599999</v>
      </c>
      <c r="R180" s="16">
        <v>16165.790615899999</v>
      </c>
      <c r="S180" s="16">
        <v>13749.901269509999</v>
      </c>
      <c r="T180" s="16">
        <v>10800.340702359999</v>
      </c>
      <c r="U180" s="16">
        <v>7407.9960781500004</v>
      </c>
      <c r="V180" s="16"/>
      <c r="W180" s="16">
        <v>4629.4161337599999</v>
      </c>
      <c r="X180" s="16"/>
      <c r="Y180" s="16"/>
      <c r="Z180" s="16">
        <v>0</v>
      </c>
      <c r="AA180" s="16">
        <v>59543.750684129998</v>
      </c>
      <c r="AB180" s="16">
        <v>968.39496327999996</v>
      </c>
      <c r="AC180" s="16">
        <v>450.26007018000001</v>
      </c>
      <c r="AD180" s="17">
        <v>258236.92136826002</v>
      </c>
    </row>
    <row r="181" spans="1:30">
      <c r="A181" s="4"/>
      <c r="B181" s="10">
        <v>7</v>
      </c>
      <c r="C181" s="15">
        <v>60569.84</v>
      </c>
      <c r="D181" s="16"/>
      <c r="E181" s="16"/>
      <c r="F181" s="16"/>
      <c r="G181" s="16"/>
      <c r="H181" s="16">
        <v>80634.67</v>
      </c>
      <c r="I181" s="16"/>
      <c r="J181" s="16">
        <v>0</v>
      </c>
      <c r="K181" s="16"/>
      <c r="L181" s="16">
        <v>2473.49848565</v>
      </c>
      <c r="M181" s="16"/>
      <c r="N181" s="16"/>
      <c r="O181" s="16"/>
      <c r="P181" s="16">
        <v>462.34754039000001</v>
      </c>
      <c r="Q181" s="16">
        <v>2498.3976496400001</v>
      </c>
      <c r="R181" s="16">
        <v>16680.12250306</v>
      </c>
      <c r="S181" s="16">
        <v>13907.55992057</v>
      </c>
      <c r="T181" s="16">
        <v>11147.52899028</v>
      </c>
      <c r="U181" s="16">
        <v>7328.9443082099997</v>
      </c>
      <c r="V181" s="16"/>
      <c r="W181" s="16">
        <v>4620.1139257599998</v>
      </c>
      <c r="X181" s="16"/>
      <c r="Y181" s="16"/>
      <c r="Z181" s="16">
        <v>0</v>
      </c>
      <c r="AA181" s="16">
        <v>60569.837513840001</v>
      </c>
      <c r="AB181" s="16">
        <v>978.26924704999999</v>
      </c>
      <c r="AC181" s="16">
        <v>473.05494322999999</v>
      </c>
      <c r="AD181" s="17">
        <v>262344.18502768001</v>
      </c>
    </row>
    <row r="182" spans="1:30">
      <c r="A182" s="4"/>
      <c r="B182" s="10">
        <v>8</v>
      </c>
      <c r="C182" s="15">
        <v>60904.18</v>
      </c>
      <c r="D182" s="16"/>
      <c r="E182" s="16"/>
      <c r="F182" s="16"/>
      <c r="G182" s="16"/>
      <c r="H182" s="16">
        <v>80989.91</v>
      </c>
      <c r="I182" s="16"/>
      <c r="J182" s="16">
        <v>0</v>
      </c>
      <c r="K182" s="16"/>
      <c r="L182" s="16">
        <v>2520.0651803999999</v>
      </c>
      <c r="M182" s="16"/>
      <c r="N182" s="16"/>
      <c r="O182" s="16"/>
      <c r="P182" s="16">
        <v>453.10456893999998</v>
      </c>
      <c r="Q182" s="16">
        <v>2629.1739266099999</v>
      </c>
      <c r="R182" s="16">
        <v>16613.684073979999</v>
      </c>
      <c r="S182" s="16">
        <v>14139.695816810001</v>
      </c>
      <c r="T182" s="16">
        <v>11104.246431269999</v>
      </c>
      <c r="U182" s="16">
        <v>7349.2843375599996</v>
      </c>
      <c r="V182" s="16"/>
      <c r="W182" s="16">
        <v>4597.07783638</v>
      </c>
      <c r="X182" s="16"/>
      <c r="Y182" s="16"/>
      <c r="Z182" s="16">
        <v>0</v>
      </c>
      <c r="AA182" s="16">
        <v>60904.17896995</v>
      </c>
      <c r="AB182" s="16">
        <v>989.35641325999995</v>
      </c>
      <c r="AC182" s="16">
        <v>508.49038474000002</v>
      </c>
      <c r="AD182" s="17">
        <v>263702.44793989998</v>
      </c>
    </row>
    <row r="183" spans="1:30">
      <c r="A183" s="4"/>
      <c r="B183" s="10">
        <v>9</v>
      </c>
      <c r="C183" s="15">
        <v>61979.63</v>
      </c>
      <c r="D183" s="16"/>
      <c r="E183" s="16"/>
      <c r="F183" s="16"/>
      <c r="G183" s="16"/>
      <c r="H183" s="16">
        <v>82649.83</v>
      </c>
      <c r="I183" s="16"/>
      <c r="J183" s="16">
        <v>0</v>
      </c>
      <c r="K183" s="16"/>
      <c r="L183" s="16">
        <v>2606.5607377699998</v>
      </c>
      <c r="M183" s="16"/>
      <c r="N183" s="16"/>
      <c r="O183" s="16"/>
      <c r="P183" s="16">
        <v>452.39701009999999</v>
      </c>
      <c r="Q183" s="16">
        <v>2687.3603568200001</v>
      </c>
      <c r="R183" s="16">
        <v>16988.749068419998</v>
      </c>
      <c r="S183" s="16">
        <v>14272.816417849999</v>
      </c>
      <c r="T183" s="16">
        <v>11213.628571339999</v>
      </c>
      <c r="U183" s="16">
        <v>7554.6104935000003</v>
      </c>
      <c r="V183" s="16"/>
      <c r="W183" s="16">
        <v>4701.9884307499997</v>
      </c>
      <c r="X183" s="16"/>
      <c r="Y183" s="16"/>
      <c r="Z183" s="16">
        <v>0</v>
      </c>
      <c r="AA183" s="16">
        <v>61979.633164010003</v>
      </c>
      <c r="AB183" s="16">
        <v>969.53130217</v>
      </c>
      <c r="AC183" s="16">
        <v>531.99077528999999</v>
      </c>
      <c r="AD183" s="17">
        <v>268588.72632801998</v>
      </c>
    </row>
    <row r="184" spans="1:30">
      <c r="A184" s="4"/>
      <c r="B184" s="10">
        <v>10</v>
      </c>
      <c r="C184" s="15">
        <v>62562.95</v>
      </c>
      <c r="D184" s="16"/>
      <c r="E184" s="16"/>
      <c r="F184" s="16"/>
      <c r="G184" s="16"/>
      <c r="H184" s="16">
        <v>83329.83</v>
      </c>
      <c r="I184" s="16"/>
      <c r="J184" s="16">
        <v>0</v>
      </c>
      <c r="K184" s="16"/>
      <c r="L184" s="16">
        <v>2712.6692518499999</v>
      </c>
      <c r="M184" s="16"/>
      <c r="N184" s="16"/>
      <c r="O184" s="16"/>
      <c r="P184" s="16">
        <v>449.74179141000002</v>
      </c>
      <c r="Q184" s="16">
        <v>2808.57312774</v>
      </c>
      <c r="R184" s="16">
        <v>17040.72650999</v>
      </c>
      <c r="S184" s="16">
        <v>14334.39714968</v>
      </c>
      <c r="T184" s="16">
        <v>11572.75119723</v>
      </c>
      <c r="U184" s="16">
        <v>7380.8480922700001</v>
      </c>
      <c r="V184" s="16"/>
      <c r="W184" s="16">
        <v>4741.3087923200001</v>
      </c>
      <c r="X184" s="16"/>
      <c r="Y184" s="16"/>
      <c r="Z184" s="16">
        <v>0</v>
      </c>
      <c r="AA184" s="16">
        <v>62562.946236130003</v>
      </c>
      <c r="AB184" s="16">
        <v>959.76435404999995</v>
      </c>
      <c r="AC184" s="16">
        <v>562.16596959000003</v>
      </c>
      <c r="AD184" s="17">
        <v>271018.67247226002</v>
      </c>
    </row>
    <row r="185" spans="1:30">
      <c r="A185" s="4"/>
      <c r="B185" s="10">
        <v>11</v>
      </c>
      <c r="C185" s="15">
        <v>64262.99</v>
      </c>
      <c r="D185" s="16"/>
      <c r="E185" s="16"/>
      <c r="F185" s="16"/>
      <c r="G185" s="16"/>
      <c r="H185" s="16">
        <v>85340.84</v>
      </c>
      <c r="I185" s="16"/>
      <c r="J185" s="16">
        <v>0</v>
      </c>
      <c r="K185" s="16"/>
      <c r="L185" s="16">
        <v>2811.99950416</v>
      </c>
      <c r="M185" s="16"/>
      <c r="N185" s="16"/>
      <c r="O185" s="16"/>
      <c r="P185" s="16">
        <v>451.17029975000003</v>
      </c>
      <c r="Q185" s="16">
        <v>2919.4033019499998</v>
      </c>
      <c r="R185" s="16">
        <v>17820.515529119999</v>
      </c>
      <c r="S185" s="16">
        <v>14634.243344549999</v>
      </c>
      <c r="T185" s="16">
        <v>11810.729363840001</v>
      </c>
      <c r="U185" s="16">
        <v>7414.5919281500001</v>
      </c>
      <c r="V185" s="16"/>
      <c r="W185" s="16">
        <v>4813.1983779800003</v>
      </c>
      <c r="X185" s="16"/>
      <c r="Y185" s="16"/>
      <c r="Z185" s="16">
        <v>0</v>
      </c>
      <c r="AA185" s="16">
        <v>64262.989552949999</v>
      </c>
      <c r="AB185" s="16">
        <v>977.80457901</v>
      </c>
      <c r="AC185" s="16">
        <v>609.33332443999996</v>
      </c>
      <c r="AD185" s="17">
        <v>278129.8091059</v>
      </c>
    </row>
    <row r="186" spans="1:30">
      <c r="A186" s="4"/>
      <c r="B186" s="10">
        <v>12</v>
      </c>
      <c r="C186" s="15">
        <v>64484.09</v>
      </c>
      <c r="D186" s="16"/>
      <c r="E186" s="16"/>
      <c r="F186" s="16"/>
      <c r="G186" s="16"/>
      <c r="H186" s="16">
        <v>86030.83</v>
      </c>
      <c r="I186" s="16"/>
      <c r="J186" s="16">
        <v>0</v>
      </c>
      <c r="K186" s="16"/>
      <c r="L186" s="16">
        <v>2848.7737157400002</v>
      </c>
      <c r="M186" s="16"/>
      <c r="N186" s="16"/>
      <c r="O186" s="16"/>
      <c r="P186" s="16">
        <v>454.29236398</v>
      </c>
      <c r="Q186" s="16">
        <v>3074.3486453599999</v>
      </c>
      <c r="R186" s="16">
        <v>17772.63671825</v>
      </c>
      <c r="S186" s="16">
        <v>14865.84115452</v>
      </c>
      <c r="T186" s="16">
        <v>11398.968738510001</v>
      </c>
      <c r="U186" s="16">
        <v>7436.1562592600003</v>
      </c>
      <c r="V186" s="16"/>
      <c r="W186" s="16">
        <v>5015.3664632399996</v>
      </c>
      <c r="X186" s="16"/>
      <c r="Y186" s="16"/>
      <c r="Z186" s="16">
        <v>0</v>
      </c>
      <c r="AA186" s="16">
        <v>64484.086942790003</v>
      </c>
      <c r="AB186" s="16">
        <v>977.80861529000003</v>
      </c>
      <c r="AC186" s="16">
        <v>639.89426863999995</v>
      </c>
      <c r="AD186" s="17">
        <v>279483.09388558002</v>
      </c>
    </row>
    <row r="187" spans="1:30">
      <c r="A187" s="1" t="s">
        <v>100</v>
      </c>
      <c r="B187" s="2"/>
      <c r="C187" s="12">
        <v>720654.09999999986</v>
      </c>
      <c r="D187" s="13"/>
      <c r="E187" s="13"/>
      <c r="F187" s="13"/>
      <c r="G187" s="13"/>
      <c r="H187" s="13">
        <v>961226.69999999984</v>
      </c>
      <c r="I187" s="13"/>
      <c r="J187" s="13">
        <v>0</v>
      </c>
      <c r="K187" s="13"/>
      <c r="L187" s="13">
        <v>29187.650421550003</v>
      </c>
      <c r="M187" s="13"/>
      <c r="N187" s="13"/>
      <c r="O187" s="13"/>
      <c r="P187" s="13">
        <v>5440.5913600499998</v>
      </c>
      <c r="Q187" s="13">
        <v>30434.505928129998</v>
      </c>
      <c r="R187" s="13">
        <v>198117.40520839998</v>
      </c>
      <c r="S187" s="13">
        <v>164922.85623955997</v>
      </c>
      <c r="T187" s="13">
        <v>131880.54598697001</v>
      </c>
      <c r="U187" s="13">
        <v>86919.785654739972</v>
      </c>
      <c r="V187" s="13"/>
      <c r="W187" s="13">
        <v>56342.734795349999</v>
      </c>
      <c r="X187" s="13"/>
      <c r="Y187" s="13"/>
      <c r="Z187" s="13">
        <v>0</v>
      </c>
      <c r="AA187" s="13">
        <v>720654.08546279988</v>
      </c>
      <c r="AB187" s="13">
        <v>11474.751801359998</v>
      </c>
      <c r="AC187" s="13">
        <v>5933.2580666899994</v>
      </c>
      <c r="AD187" s="14">
        <v>3123188.9709256003</v>
      </c>
    </row>
    <row r="188" spans="1:30">
      <c r="A188" s="1">
        <v>2008</v>
      </c>
      <c r="B188" s="1">
        <v>1</v>
      </c>
      <c r="C188" s="12">
        <v>66741.81</v>
      </c>
      <c r="D188" s="13"/>
      <c r="E188" s="13"/>
      <c r="F188" s="13"/>
      <c r="G188" s="13"/>
      <c r="H188" s="13">
        <v>88874.84</v>
      </c>
      <c r="I188" s="13"/>
      <c r="J188" s="13">
        <v>0</v>
      </c>
      <c r="K188" s="13"/>
      <c r="L188" s="13">
        <v>2868.7240000000002</v>
      </c>
      <c r="M188" s="13"/>
      <c r="N188" s="13"/>
      <c r="O188" s="13"/>
      <c r="P188" s="13">
        <v>441.99200000000002</v>
      </c>
      <c r="Q188" s="13">
        <v>3144.7561000000001</v>
      </c>
      <c r="R188" s="13">
        <v>18832.185000000001</v>
      </c>
      <c r="S188" s="13">
        <v>15069.496999999999</v>
      </c>
      <c r="T188" s="13">
        <v>11963.621999999999</v>
      </c>
      <c r="U188" s="13">
        <v>7607.9210000000003</v>
      </c>
      <c r="V188" s="13"/>
      <c r="W188" s="13">
        <v>5200.2579999999998</v>
      </c>
      <c r="X188" s="13"/>
      <c r="Y188" s="13"/>
      <c r="Z188" s="13">
        <v>0</v>
      </c>
      <c r="AA188" s="13">
        <v>66741.811000000002</v>
      </c>
      <c r="AB188" s="13">
        <v>964.67690000000005</v>
      </c>
      <c r="AC188" s="13">
        <v>648.17899999999997</v>
      </c>
      <c r="AD188" s="14">
        <v>289100.272</v>
      </c>
    </row>
    <row r="189" spans="1:30">
      <c r="A189" s="4"/>
      <c r="B189" s="10">
        <v>2</v>
      </c>
      <c r="C189" s="15">
        <v>68285.7</v>
      </c>
      <c r="D189" s="16"/>
      <c r="E189" s="16"/>
      <c r="F189" s="16"/>
      <c r="G189" s="16"/>
      <c r="H189" s="16">
        <v>90601.65</v>
      </c>
      <c r="I189" s="16"/>
      <c r="J189" s="16">
        <v>0</v>
      </c>
      <c r="K189" s="16"/>
      <c r="L189" s="16">
        <v>3002.4250000000002</v>
      </c>
      <c r="M189" s="16"/>
      <c r="N189" s="16"/>
      <c r="O189" s="16"/>
      <c r="P189" s="16">
        <v>463.74900000000002</v>
      </c>
      <c r="Q189" s="16">
        <v>3273.2934</v>
      </c>
      <c r="R189" s="16">
        <v>19379.281999999999</v>
      </c>
      <c r="S189" s="16">
        <v>15459.109</v>
      </c>
      <c r="T189" s="16">
        <v>12242.932000000001</v>
      </c>
      <c r="U189" s="16">
        <v>7728.0709999999999</v>
      </c>
      <c r="V189" s="16"/>
      <c r="W189" s="16">
        <v>5106.6149999999998</v>
      </c>
      <c r="X189" s="16"/>
      <c r="Y189" s="16"/>
      <c r="Z189" s="16">
        <v>0</v>
      </c>
      <c r="AA189" s="16">
        <v>68285.695500000002</v>
      </c>
      <c r="AB189" s="16">
        <v>963.08010000000002</v>
      </c>
      <c r="AC189" s="16">
        <v>667.13900000000001</v>
      </c>
      <c r="AD189" s="17">
        <v>295458.74099999998</v>
      </c>
    </row>
    <row r="190" spans="1:30">
      <c r="A190" s="4"/>
      <c r="B190" s="10">
        <v>3</v>
      </c>
      <c r="C190" s="15">
        <v>70040.67</v>
      </c>
      <c r="D190" s="16"/>
      <c r="E190" s="16"/>
      <c r="F190" s="16"/>
      <c r="G190" s="16"/>
      <c r="H190" s="16">
        <v>92749.85</v>
      </c>
      <c r="I190" s="16"/>
      <c r="J190" s="16">
        <v>0</v>
      </c>
      <c r="K190" s="16"/>
      <c r="L190" s="16">
        <v>3095.9859999999999</v>
      </c>
      <c r="M190" s="16"/>
      <c r="N190" s="16"/>
      <c r="O190" s="16"/>
      <c r="P190" s="16">
        <v>440.44299999999998</v>
      </c>
      <c r="Q190" s="16">
        <v>3436.6970000000001</v>
      </c>
      <c r="R190" s="16">
        <v>19614.971000000001</v>
      </c>
      <c r="S190" s="16">
        <v>15734.28</v>
      </c>
      <c r="T190" s="16">
        <v>12820.569</v>
      </c>
      <c r="U190" s="16">
        <v>8017.0510000000004</v>
      </c>
      <c r="V190" s="16"/>
      <c r="W190" s="16">
        <v>5126.9380000000001</v>
      </c>
      <c r="X190" s="16"/>
      <c r="Y190" s="16"/>
      <c r="Z190" s="16">
        <v>0</v>
      </c>
      <c r="AA190" s="16">
        <v>70040.668999999994</v>
      </c>
      <c r="AB190" s="16">
        <v>1048.2349999999999</v>
      </c>
      <c r="AC190" s="16">
        <v>705.49900000000002</v>
      </c>
      <c r="AD190" s="17">
        <v>302871.85799999995</v>
      </c>
    </row>
    <row r="191" spans="1:30">
      <c r="A191" s="4"/>
      <c r="B191" s="10">
        <v>4</v>
      </c>
      <c r="C191" s="15">
        <v>71390.39</v>
      </c>
      <c r="D191" s="16"/>
      <c r="E191" s="16"/>
      <c r="F191" s="16"/>
      <c r="G191" s="16"/>
      <c r="H191" s="16">
        <v>95222.83</v>
      </c>
      <c r="I191" s="16"/>
      <c r="J191" s="16">
        <v>0</v>
      </c>
      <c r="K191" s="16"/>
      <c r="L191" s="16">
        <v>3155.59</v>
      </c>
      <c r="M191" s="16"/>
      <c r="N191" s="16"/>
      <c r="O191" s="16"/>
      <c r="P191" s="16">
        <v>420.625</v>
      </c>
      <c r="Q191" s="16">
        <v>3471.8130000000001</v>
      </c>
      <c r="R191" s="16">
        <v>19432.607</v>
      </c>
      <c r="S191" s="16">
        <v>15861.183999999999</v>
      </c>
      <c r="T191" s="16">
        <v>13215.436</v>
      </c>
      <c r="U191" s="16">
        <v>8614.5609999999997</v>
      </c>
      <c r="V191" s="16"/>
      <c r="W191" s="16">
        <v>5375.0910000000003</v>
      </c>
      <c r="X191" s="16"/>
      <c r="Y191" s="16"/>
      <c r="Z191" s="16">
        <v>0</v>
      </c>
      <c r="AA191" s="16">
        <v>71390.385999999999</v>
      </c>
      <c r="AB191" s="16">
        <v>1111.117</v>
      </c>
      <c r="AC191" s="16">
        <v>732.36199999999997</v>
      </c>
      <c r="AD191" s="17">
        <v>309393.99200000003</v>
      </c>
    </row>
    <row r="192" spans="1:30">
      <c r="A192" s="4"/>
      <c r="B192" s="10">
        <v>5</v>
      </c>
      <c r="C192" s="15">
        <v>70850.720000000001</v>
      </c>
      <c r="D192" s="16"/>
      <c r="E192" s="16"/>
      <c r="F192" s="16"/>
      <c r="G192" s="16"/>
      <c r="H192" s="16">
        <v>94589.72</v>
      </c>
      <c r="I192" s="16"/>
      <c r="J192" s="16">
        <v>0</v>
      </c>
      <c r="K192" s="16"/>
      <c r="L192" s="16">
        <v>3206.5540000000001</v>
      </c>
      <c r="M192" s="16"/>
      <c r="N192" s="16"/>
      <c r="O192" s="16"/>
      <c r="P192" s="16">
        <v>421.209</v>
      </c>
      <c r="Q192" s="16">
        <v>3540.5549999999998</v>
      </c>
      <c r="R192" s="16">
        <v>19328.355</v>
      </c>
      <c r="S192" s="16">
        <v>15653.894</v>
      </c>
      <c r="T192" s="16">
        <v>13100.355</v>
      </c>
      <c r="U192" s="16">
        <v>8201.5540000000001</v>
      </c>
      <c r="V192" s="16"/>
      <c r="W192" s="16">
        <v>5507.527</v>
      </c>
      <c r="X192" s="16"/>
      <c r="Y192" s="16"/>
      <c r="Z192" s="16">
        <v>0</v>
      </c>
      <c r="AA192" s="16">
        <v>70850.716</v>
      </c>
      <c r="AB192" s="16">
        <v>1131.364</v>
      </c>
      <c r="AC192" s="16">
        <v>759.34900000000005</v>
      </c>
      <c r="AD192" s="17">
        <v>307141.87200000003</v>
      </c>
    </row>
    <row r="193" spans="1:30">
      <c r="A193" s="4"/>
      <c r="B193" s="10">
        <v>6</v>
      </c>
      <c r="C193" s="15">
        <v>71509.31</v>
      </c>
      <c r="D193" s="16"/>
      <c r="E193" s="16"/>
      <c r="F193" s="16"/>
      <c r="G193" s="16"/>
      <c r="H193" s="16">
        <v>95597.34</v>
      </c>
      <c r="I193" s="16"/>
      <c r="J193" s="16">
        <v>0</v>
      </c>
      <c r="K193" s="16"/>
      <c r="L193" s="16">
        <v>3302.4110000000001</v>
      </c>
      <c r="M193" s="16"/>
      <c r="N193" s="16"/>
      <c r="O193" s="16"/>
      <c r="P193" s="16">
        <v>399.90800000000002</v>
      </c>
      <c r="Q193" s="16">
        <v>3570.9870000000001</v>
      </c>
      <c r="R193" s="16">
        <v>19149.506000000001</v>
      </c>
      <c r="S193" s="16">
        <v>15772.441000000001</v>
      </c>
      <c r="T193" s="16">
        <v>13492.296</v>
      </c>
      <c r="U193" s="16">
        <v>8466.2610000000004</v>
      </c>
      <c r="V193" s="16"/>
      <c r="W193" s="16">
        <v>5457.4809999999998</v>
      </c>
      <c r="X193" s="16"/>
      <c r="Y193" s="16"/>
      <c r="Z193" s="16">
        <v>0</v>
      </c>
      <c r="AA193" s="16">
        <v>71509.304999999993</v>
      </c>
      <c r="AB193" s="16">
        <v>1108.0239999999999</v>
      </c>
      <c r="AC193" s="16">
        <v>789.99</v>
      </c>
      <c r="AD193" s="17">
        <v>310125.25999999989</v>
      </c>
    </row>
    <row r="194" spans="1:30">
      <c r="A194" s="4"/>
      <c r="B194" s="10">
        <v>7</v>
      </c>
      <c r="C194" s="15">
        <v>71707.25</v>
      </c>
      <c r="D194" s="16"/>
      <c r="E194" s="16"/>
      <c r="F194" s="16"/>
      <c r="G194" s="16"/>
      <c r="H194" s="16">
        <v>95640.82</v>
      </c>
      <c r="I194" s="16"/>
      <c r="J194" s="16">
        <v>0</v>
      </c>
      <c r="K194" s="16"/>
      <c r="L194" s="16">
        <v>3395.68</v>
      </c>
      <c r="M194" s="16"/>
      <c r="N194" s="16"/>
      <c r="O194" s="16"/>
      <c r="P194" s="16">
        <v>391.84399999999999</v>
      </c>
      <c r="Q194" s="16">
        <v>3610.8919999999998</v>
      </c>
      <c r="R194" s="16">
        <v>19596.620999999999</v>
      </c>
      <c r="S194" s="16">
        <v>16007.501</v>
      </c>
      <c r="T194" s="16">
        <v>13271.201999999999</v>
      </c>
      <c r="U194" s="16">
        <v>8002.2430000000004</v>
      </c>
      <c r="V194" s="16"/>
      <c r="W194" s="16">
        <v>5523.7449999999999</v>
      </c>
      <c r="X194" s="16"/>
      <c r="Y194" s="16"/>
      <c r="Z194" s="16">
        <v>0</v>
      </c>
      <c r="AA194" s="16">
        <v>71707.247000000003</v>
      </c>
      <c r="AB194" s="16">
        <v>1065.355</v>
      </c>
      <c r="AC194" s="16">
        <v>842.16399999999999</v>
      </c>
      <c r="AD194" s="17">
        <v>310762.56399999995</v>
      </c>
    </row>
    <row r="195" spans="1:30">
      <c r="A195" s="4"/>
      <c r="B195" s="10">
        <v>8</v>
      </c>
      <c r="C195" s="15">
        <v>72216.33</v>
      </c>
      <c r="D195" s="16"/>
      <c r="E195" s="16"/>
      <c r="F195" s="16"/>
      <c r="G195" s="16"/>
      <c r="H195" s="16">
        <v>96139.87</v>
      </c>
      <c r="I195" s="16"/>
      <c r="J195" s="16">
        <v>0</v>
      </c>
      <c r="K195" s="16"/>
      <c r="L195" s="16">
        <v>3491.5790000000002</v>
      </c>
      <c r="M195" s="16"/>
      <c r="N195" s="16"/>
      <c r="O195" s="16"/>
      <c r="P195" s="16">
        <v>406.55399999999997</v>
      </c>
      <c r="Q195" s="16">
        <v>3658.8870000000002</v>
      </c>
      <c r="R195" s="16">
        <v>19713.477999999999</v>
      </c>
      <c r="S195" s="16">
        <v>16236.101000000001</v>
      </c>
      <c r="T195" s="16">
        <v>13367.544</v>
      </c>
      <c r="U195" s="16">
        <v>7849.2420000000002</v>
      </c>
      <c r="V195" s="16"/>
      <c r="W195" s="16">
        <v>5528.03</v>
      </c>
      <c r="X195" s="16"/>
      <c r="Y195" s="16"/>
      <c r="Z195" s="16">
        <v>0</v>
      </c>
      <c r="AA195" s="16">
        <v>72216.328999999998</v>
      </c>
      <c r="AB195" s="16">
        <v>1061.797</v>
      </c>
      <c r="AC195" s="16">
        <v>903.11699999999996</v>
      </c>
      <c r="AD195" s="17">
        <v>312788.85800000007</v>
      </c>
    </row>
    <row r="196" spans="1:30">
      <c r="A196" s="4"/>
      <c r="B196" s="10">
        <v>9</v>
      </c>
      <c r="C196" s="15">
        <v>73225.17</v>
      </c>
      <c r="D196" s="16"/>
      <c r="E196" s="16"/>
      <c r="F196" s="16"/>
      <c r="G196" s="16"/>
      <c r="H196" s="16">
        <v>97488.74</v>
      </c>
      <c r="I196" s="16"/>
      <c r="J196" s="16">
        <v>0</v>
      </c>
      <c r="K196" s="16"/>
      <c r="L196" s="16">
        <v>3513.143</v>
      </c>
      <c r="M196" s="16"/>
      <c r="N196" s="16"/>
      <c r="O196" s="16"/>
      <c r="P196" s="16">
        <v>399.76100000000002</v>
      </c>
      <c r="Q196" s="16">
        <v>3631.337</v>
      </c>
      <c r="R196" s="16">
        <v>19867.401999999998</v>
      </c>
      <c r="S196" s="16">
        <v>16331.891</v>
      </c>
      <c r="T196" s="16">
        <v>13636.315000000001</v>
      </c>
      <c r="U196" s="16">
        <v>8511.2180000000008</v>
      </c>
      <c r="V196" s="16"/>
      <c r="W196" s="16">
        <v>5353.39</v>
      </c>
      <c r="X196" s="16"/>
      <c r="Y196" s="16"/>
      <c r="Z196" s="16">
        <v>0</v>
      </c>
      <c r="AA196" s="16">
        <v>73225.173999999999</v>
      </c>
      <c r="AB196" s="16">
        <v>1045.837</v>
      </c>
      <c r="AC196" s="16">
        <v>934.88</v>
      </c>
      <c r="AD196" s="17">
        <v>317164.25800000003</v>
      </c>
    </row>
    <row r="197" spans="1:30">
      <c r="A197" s="4"/>
      <c r="B197" s="10">
        <v>10</v>
      </c>
      <c r="C197" s="15">
        <v>72688.77</v>
      </c>
      <c r="D197" s="16"/>
      <c r="E197" s="16"/>
      <c r="F197" s="16"/>
      <c r="G197" s="16"/>
      <c r="H197" s="16">
        <v>96253.74</v>
      </c>
      <c r="I197" s="16"/>
      <c r="J197" s="16">
        <v>0</v>
      </c>
      <c r="K197" s="16"/>
      <c r="L197" s="16">
        <v>3540.4609999999998</v>
      </c>
      <c r="M197" s="16"/>
      <c r="N197" s="16"/>
      <c r="O197" s="16"/>
      <c r="P197" s="16">
        <v>395.16800000000001</v>
      </c>
      <c r="Q197" s="16">
        <v>3610.9850000000001</v>
      </c>
      <c r="R197" s="16">
        <v>20320.224999999999</v>
      </c>
      <c r="S197" s="16">
        <v>16055.895</v>
      </c>
      <c r="T197" s="16">
        <v>13533.091</v>
      </c>
      <c r="U197" s="16">
        <v>7964.7079999999996</v>
      </c>
      <c r="V197" s="16"/>
      <c r="W197" s="16">
        <v>5262.5219999999999</v>
      </c>
      <c r="X197" s="16"/>
      <c r="Y197" s="16"/>
      <c r="Z197" s="16">
        <v>0</v>
      </c>
      <c r="AA197" s="16">
        <v>72688.769</v>
      </c>
      <c r="AB197" s="16">
        <v>1088.068</v>
      </c>
      <c r="AC197" s="16">
        <v>917.64599999999996</v>
      </c>
      <c r="AD197" s="17">
        <v>314320.04800000007</v>
      </c>
    </row>
    <row r="198" spans="1:30">
      <c r="A198" s="4"/>
      <c r="B198" s="10">
        <v>11</v>
      </c>
      <c r="C198" s="15">
        <v>72732.5</v>
      </c>
      <c r="D198" s="16"/>
      <c r="E198" s="16"/>
      <c r="F198" s="16"/>
      <c r="G198" s="16"/>
      <c r="H198" s="16">
        <v>95960.45</v>
      </c>
      <c r="I198" s="16"/>
      <c r="J198" s="16">
        <v>0</v>
      </c>
      <c r="K198" s="16"/>
      <c r="L198" s="16">
        <v>3508.8649999999998</v>
      </c>
      <c r="M198" s="16"/>
      <c r="N198" s="16"/>
      <c r="O198" s="16"/>
      <c r="P198" s="16">
        <v>392.99299999999999</v>
      </c>
      <c r="Q198" s="16">
        <v>3618.3310000000001</v>
      </c>
      <c r="R198" s="16">
        <v>20504.548999999999</v>
      </c>
      <c r="S198" s="16">
        <v>16050.968000000001</v>
      </c>
      <c r="T198" s="16">
        <v>13685.95</v>
      </c>
      <c r="U198" s="16">
        <v>7690.3720000000003</v>
      </c>
      <c r="V198" s="16"/>
      <c r="W198" s="16">
        <v>5266.7709999999997</v>
      </c>
      <c r="X198" s="16"/>
      <c r="Y198" s="16"/>
      <c r="Z198" s="16">
        <v>0</v>
      </c>
      <c r="AA198" s="16">
        <v>72732.5</v>
      </c>
      <c r="AB198" s="16">
        <v>1084.9259999999999</v>
      </c>
      <c r="AC198" s="16">
        <v>928.77499999999998</v>
      </c>
      <c r="AD198" s="17">
        <v>314157.95</v>
      </c>
    </row>
    <row r="199" spans="1:30">
      <c r="A199" s="4"/>
      <c r="B199" s="10">
        <v>12</v>
      </c>
      <c r="C199" s="15">
        <v>71791.070000000007</v>
      </c>
      <c r="D199" s="16"/>
      <c r="E199" s="16"/>
      <c r="F199" s="16"/>
      <c r="G199" s="16"/>
      <c r="H199" s="16">
        <v>94336.87</v>
      </c>
      <c r="I199" s="16"/>
      <c r="J199" s="16">
        <v>0</v>
      </c>
      <c r="K199" s="16"/>
      <c r="L199" s="16">
        <v>3419.6909999999998</v>
      </c>
      <c r="M199" s="16"/>
      <c r="N199" s="16"/>
      <c r="O199" s="16"/>
      <c r="P199" s="16">
        <v>410.48200000000003</v>
      </c>
      <c r="Q199" s="16">
        <v>3573.8710000000001</v>
      </c>
      <c r="R199" s="16">
        <v>19912.996999999999</v>
      </c>
      <c r="S199" s="16">
        <v>15699.102999999999</v>
      </c>
      <c r="T199" s="16">
        <v>14157.811</v>
      </c>
      <c r="U199" s="16">
        <v>7467.7290000000003</v>
      </c>
      <c r="V199" s="16"/>
      <c r="W199" s="16">
        <v>5129.357</v>
      </c>
      <c r="X199" s="16"/>
      <c r="Y199" s="16"/>
      <c r="Z199" s="16">
        <v>0</v>
      </c>
      <c r="AA199" s="16">
        <v>71791.067999999999</v>
      </c>
      <c r="AB199" s="16">
        <v>1084.374</v>
      </c>
      <c r="AC199" s="16">
        <v>935.65300000000002</v>
      </c>
      <c r="AD199" s="17">
        <v>309710.076</v>
      </c>
    </row>
    <row r="200" spans="1:30">
      <c r="A200" s="1" t="s">
        <v>101</v>
      </c>
      <c r="B200" s="2"/>
      <c r="C200" s="12">
        <v>853179.69000000018</v>
      </c>
      <c r="D200" s="13"/>
      <c r="E200" s="13"/>
      <c r="F200" s="13"/>
      <c r="G200" s="13"/>
      <c r="H200" s="13">
        <v>1133456.72</v>
      </c>
      <c r="I200" s="13"/>
      <c r="J200" s="13">
        <v>0</v>
      </c>
      <c r="K200" s="13"/>
      <c r="L200" s="13">
        <v>39501.109000000004</v>
      </c>
      <c r="M200" s="13"/>
      <c r="N200" s="13"/>
      <c r="O200" s="13"/>
      <c r="P200" s="13">
        <v>4984.7280000000001</v>
      </c>
      <c r="Q200" s="13">
        <v>42142.404499999997</v>
      </c>
      <c r="R200" s="13">
        <v>235652.17800000001</v>
      </c>
      <c r="S200" s="13">
        <v>189931.864</v>
      </c>
      <c r="T200" s="13">
        <v>158487.12299999999</v>
      </c>
      <c r="U200" s="13">
        <v>96120.931000000011</v>
      </c>
      <c r="V200" s="13"/>
      <c r="W200" s="13">
        <v>63837.725000000006</v>
      </c>
      <c r="X200" s="13"/>
      <c r="Y200" s="13"/>
      <c r="Z200" s="13">
        <v>0</v>
      </c>
      <c r="AA200" s="13">
        <v>853179.66949999996</v>
      </c>
      <c r="AB200" s="13">
        <v>12756.853999999998</v>
      </c>
      <c r="AC200" s="13">
        <v>9764.7530000000006</v>
      </c>
      <c r="AD200" s="14">
        <v>3692995.7489999998</v>
      </c>
    </row>
    <row r="201" spans="1:30">
      <c r="A201" s="1">
        <v>2009</v>
      </c>
      <c r="B201" s="1">
        <v>1</v>
      </c>
      <c r="C201" s="12">
        <v>72770.03</v>
      </c>
      <c r="D201" s="13"/>
      <c r="E201" s="13"/>
      <c r="F201" s="13"/>
      <c r="G201" s="13"/>
      <c r="H201" s="13">
        <v>95864.55</v>
      </c>
      <c r="I201" s="13"/>
      <c r="J201" s="13">
        <v>0</v>
      </c>
      <c r="K201" s="13"/>
      <c r="L201" s="13">
        <v>3440.06</v>
      </c>
      <c r="M201" s="13"/>
      <c r="N201" s="13"/>
      <c r="O201" s="13"/>
      <c r="P201" s="13">
        <v>410.53199999999998</v>
      </c>
      <c r="Q201" s="13">
        <v>3594.1219999999998</v>
      </c>
      <c r="R201" s="13">
        <v>20214.111000000001</v>
      </c>
      <c r="S201" s="13">
        <v>15889.508</v>
      </c>
      <c r="T201" s="13">
        <v>14173.004999999999</v>
      </c>
      <c r="U201" s="13">
        <v>7690.65</v>
      </c>
      <c r="V201" s="13"/>
      <c r="W201" s="13">
        <v>5293.933</v>
      </c>
      <c r="X201" s="13"/>
      <c r="Y201" s="13"/>
      <c r="Z201" s="13">
        <v>0</v>
      </c>
      <c r="AA201" s="13">
        <v>72770.032999999996</v>
      </c>
      <c r="AB201" s="13">
        <v>1149.7850000000001</v>
      </c>
      <c r="AC201" s="13">
        <v>914.327</v>
      </c>
      <c r="AD201" s="14">
        <v>314174.64599999995</v>
      </c>
    </row>
    <row r="202" spans="1:30">
      <c r="A202" s="4"/>
      <c r="B202" s="10">
        <v>2</v>
      </c>
      <c r="C202" s="15">
        <v>73395.899999999994</v>
      </c>
      <c r="D202" s="16"/>
      <c r="E202" s="16"/>
      <c r="F202" s="16"/>
      <c r="G202" s="16"/>
      <c r="H202" s="16">
        <v>96595.78</v>
      </c>
      <c r="I202" s="16"/>
      <c r="J202" s="16">
        <v>0</v>
      </c>
      <c r="K202" s="16"/>
      <c r="L202" s="16">
        <v>3385.5129999999999</v>
      </c>
      <c r="M202" s="16"/>
      <c r="N202" s="16"/>
      <c r="O202" s="16"/>
      <c r="P202" s="16">
        <v>410.37799999999999</v>
      </c>
      <c r="Q202" s="16">
        <v>3591.7860000000001</v>
      </c>
      <c r="R202" s="16">
        <v>19925.769</v>
      </c>
      <c r="S202" s="16">
        <v>16325.648999999999</v>
      </c>
      <c r="T202" s="16">
        <v>14399.351000000001</v>
      </c>
      <c r="U202" s="16">
        <v>8162.8630000000003</v>
      </c>
      <c r="V202" s="16"/>
      <c r="W202" s="16">
        <v>5153.5249999999996</v>
      </c>
      <c r="X202" s="16"/>
      <c r="Y202" s="16"/>
      <c r="Z202" s="16">
        <v>0</v>
      </c>
      <c r="AA202" s="16">
        <v>73395.895000000004</v>
      </c>
      <c r="AB202" s="16">
        <v>1050.0340000000001</v>
      </c>
      <c r="AC202" s="16">
        <v>991.02700000000004</v>
      </c>
      <c r="AD202" s="17">
        <v>316783.46999999997</v>
      </c>
    </row>
    <row r="203" spans="1:30">
      <c r="A203" s="4"/>
      <c r="B203" s="10">
        <v>3</v>
      </c>
      <c r="C203" s="15">
        <v>73444.44</v>
      </c>
      <c r="D203" s="16"/>
      <c r="E203" s="16"/>
      <c r="F203" s="16"/>
      <c r="G203" s="16"/>
      <c r="H203" s="16">
        <v>96140.12</v>
      </c>
      <c r="I203" s="16"/>
      <c r="J203" s="16">
        <v>0</v>
      </c>
      <c r="K203" s="16"/>
      <c r="L203" s="16">
        <v>3345.8229999999999</v>
      </c>
      <c r="M203" s="16"/>
      <c r="N203" s="16"/>
      <c r="O203" s="16"/>
      <c r="P203" s="16">
        <v>409.18799999999999</v>
      </c>
      <c r="Q203" s="16">
        <v>3605.4720000000002</v>
      </c>
      <c r="R203" s="16">
        <v>20684.433000000001</v>
      </c>
      <c r="S203" s="16">
        <v>16282.884</v>
      </c>
      <c r="T203" s="16">
        <v>14439.165999999999</v>
      </c>
      <c r="U203" s="16">
        <v>7615.0110000000004</v>
      </c>
      <c r="V203" s="16"/>
      <c r="W203" s="16">
        <v>5150.4989999999998</v>
      </c>
      <c r="X203" s="16"/>
      <c r="Y203" s="16"/>
      <c r="Z203" s="16">
        <v>0</v>
      </c>
      <c r="AA203" s="16">
        <v>73444.437999999995</v>
      </c>
      <c r="AB203" s="16">
        <v>927.83699999999999</v>
      </c>
      <c r="AC203" s="16">
        <v>984.125</v>
      </c>
      <c r="AD203" s="17">
        <v>316473.43599999999</v>
      </c>
    </row>
    <row r="204" spans="1:30">
      <c r="A204" s="4"/>
      <c r="B204" s="10">
        <v>4</v>
      </c>
      <c r="C204" s="15">
        <v>73617.47</v>
      </c>
      <c r="D204" s="16"/>
      <c r="E204" s="16"/>
      <c r="F204" s="16"/>
      <c r="G204" s="16"/>
      <c r="H204" s="16">
        <v>96785.91</v>
      </c>
      <c r="I204" s="16"/>
      <c r="J204" s="16">
        <v>0</v>
      </c>
      <c r="K204" s="16"/>
      <c r="L204" s="16">
        <v>3325.9009999999998</v>
      </c>
      <c r="M204" s="16"/>
      <c r="N204" s="16"/>
      <c r="O204" s="16"/>
      <c r="P204" s="16">
        <v>406.83199999999999</v>
      </c>
      <c r="Q204" s="16">
        <v>3612.3310000000001</v>
      </c>
      <c r="R204" s="16">
        <v>20407.504000000001</v>
      </c>
      <c r="S204" s="16">
        <v>16322.564</v>
      </c>
      <c r="T204" s="16">
        <v>14662.224</v>
      </c>
      <c r="U204" s="16">
        <v>8021.9960000000001</v>
      </c>
      <c r="V204" s="16"/>
      <c r="W204" s="16">
        <v>5117.5929999999998</v>
      </c>
      <c r="X204" s="16"/>
      <c r="Y204" s="16"/>
      <c r="Z204" s="16">
        <v>0</v>
      </c>
      <c r="AA204" s="16">
        <v>73617.467999999993</v>
      </c>
      <c r="AB204" s="16">
        <v>811.33600000000001</v>
      </c>
      <c r="AC204" s="16">
        <v>929.18700000000001</v>
      </c>
      <c r="AD204" s="17">
        <v>317638.31600000005</v>
      </c>
    </row>
    <row r="205" spans="1:30">
      <c r="A205" s="4"/>
      <c r="B205" s="10">
        <v>5</v>
      </c>
      <c r="C205" s="15">
        <v>73989.05</v>
      </c>
      <c r="D205" s="16"/>
      <c r="E205" s="16"/>
      <c r="F205" s="16"/>
      <c r="G205" s="16"/>
      <c r="H205" s="16">
        <v>97007.8</v>
      </c>
      <c r="I205" s="16"/>
      <c r="J205" s="16">
        <v>0</v>
      </c>
      <c r="K205" s="16"/>
      <c r="L205" s="16">
        <v>3275.9479999999999</v>
      </c>
      <c r="M205" s="16"/>
      <c r="N205" s="16"/>
      <c r="O205" s="16"/>
      <c r="P205" s="16">
        <v>407.60300000000001</v>
      </c>
      <c r="Q205" s="16">
        <v>3618.8490000000002</v>
      </c>
      <c r="R205" s="16">
        <v>20757.37</v>
      </c>
      <c r="S205" s="16">
        <v>16389.103999999999</v>
      </c>
      <c r="T205" s="16">
        <v>14875.065000000001</v>
      </c>
      <c r="U205" s="16">
        <v>7938.1189999999997</v>
      </c>
      <c r="V205" s="16"/>
      <c r="W205" s="16">
        <v>5085.2380000000003</v>
      </c>
      <c r="X205" s="16"/>
      <c r="Y205" s="16"/>
      <c r="Z205" s="16">
        <v>0</v>
      </c>
      <c r="AA205" s="16">
        <v>73989.047000000006</v>
      </c>
      <c r="AB205" s="16">
        <v>733.29499999999996</v>
      </c>
      <c r="AC205" s="16">
        <v>908.45600000000002</v>
      </c>
      <c r="AD205" s="17">
        <v>318974.94400000002</v>
      </c>
    </row>
    <row r="206" spans="1:30">
      <c r="A206" s="4"/>
      <c r="B206" s="10">
        <v>6</v>
      </c>
      <c r="C206" s="15">
        <v>75538.179999999993</v>
      </c>
      <c r="D206" s="16"/>
      <c r="E206" s="16"/>
      <c r="F206" s="16"/>
      <c r="G206" s="16"/>
      <c r="H206" s="16">
        <v>98572.76</v>
      </c>
      <c r="I206" s="16"/>
      <c r="J206" s="16">
        <v>0</v>
      </c>
      <c r="K206" s="16"/>
      <c r="L206" s="16">
        <v>3288.5749999999998</v>
      </c>
      <c r="M206" s="16"/>
      <c r="N206" s="16"/>
      <c r="O206" s="16"/>
      <c r="P206" s="16">
        <v>365.601</v>
      </c>
      <c r="Q206" s="16">
        <v>3608.7440000000001</v>
      </c>
      <c r="R206" s="16">
        <v>21664.764999999999</v>
      </c>
      <c r="S206" s="16">
        <v>16517.631000000001</v>
      </c>
      <c r="T206" s="16">
        <v>15682.221</v>
      </c>
      <c r="U206" s="16">
        <v>7782.2259999999997</v>
      </c>
      <c r="V206" s="16"/>
      <c r="W206" s="16">
        <v>5101.1949999999997</v>
      </c>
      <c r="X206" s="16"/>
      <c r="Y206" s="16"/>
      <c r="Z206" s="16">
        <v>0</v>
      </c>
      <c r="AA206" s="16">
        <v>75538.182000000001</v>
      </c>
      <c r="AB206" s="16">
        <v>621.61400000000003</v>
      </c>
      <c r="AC206" s="16">
        <v>905.61</v>
      </c>
      <c r="AD206" s="17">
        <v>325187.30399999995</v>
      </c>
    </row>
    <row r="207" spans="1:30">
      <c r="A207" s="4"/>
      <c r="B207" s="10">
        <v>7</v>
      </c>
      <c r="C207" s="15">
        <v>76212.490000000005</v>
      </c>
      <c r="D207" s="16"/>
      <c r="E207" s="16"/>
      <c r="F207" s="16"/>
      <c r="G207" s="16"/>
      <c r="H207" s="16">
        <v>101000.24</v>
      </c>
      <c r="I207" s="16"/>
      <c r="J207" s="16">
        <v>0</v>
      </c>
      <c r="K207" s="16"/>
      <c r="L207" s="16">
        <v>3309.4630000000002</v>
      </c>
      <c r="M207" s="16"/>
      <c r="N207" s="16"/>
      <c r="O207" s="16"/>
      <c r="P207" s="16">
        <v>366.91800000000001</v>
      </c>
      <c r="Q207" s="16">
        <v>3568.7840000000001</v>
      </c>
      <c r="R207" s="16">
        <v>21475.686000000002</v>
      </c>
      <c r="S207" s="16">
        <v>16480.616000000002</v>
      </c>
      <c r="T207" s="16">
        <v>16185.766</v>
      </c>
      <c r="U207" s="16">
        <v>8876.6540000000005</v>
      </c>
      <c r="V207" s="16"/>
      <c r="W207" s="16">
        <v>5080.2569999999996</v>
      </c>
      <c r="X207" s="16"/>
      <c r="Y207" s="16"/>
      <c r="Z207" s="16">
        <v>0</v>
      </c>
      <c r="AA207" s="16">
        <v>76212.486999999994</v>
      </c>
      <c r="AB207" s="16">
        <v>0</v>
      </c>
      <c r="AC207" s="16">
        <v>868.34299999999996</v>
      </c>
      <c r="AD207" s="17">
        <v>329637.70400000003</v>
      </c>
    </row>
    <row r="208" spans="1:30">
      <c r="A208" s="4"/>
      <c r="B208" s="10">
        <v>8</v>
      </c>
      <c r="C208" s="15">
        <v>76467.75</v>
      </c>
      <c r="D208" s="16"/>
      <c r="E208" s="16"/>
      <c r="F208" s="16"/>
      <c r="G208" s="16"/>
      <c r="H208" s="16">
        <v>101559.36</v>
      </c>
      <c r="I208" s="16"/>
      <c r="J208" s="16">
        <v>0</v>
      </c>
      <c r="K208" s="16"/>
      <c r="L208" s="16">
        <v>3507.7689999999998</v>
      </c>
      <c r="M208" s="16"/>
      <c r="N208" s="16"/>
      <c r="O208" s="16"/>
      <c r="P208" s="16">
        <v>367.32600000000002</v>
      </c>
      <c r="Q208" s="16">
        <v>3580.8670000000002</v>
      </c>
      <c r="R208" s="16">
        <v>21754.571</v>
      </c>
      <c r="S208" s="16">
        <v>16651.078000000001</v>
      </c>
      <c r="T208" s="16">
        <v>15910.313</v>
      </c>
      <c r="U208" s="16">
        <v>8799.4979999999996</v>
      </c>
      <c r="V208" s="16"/>
      <c r="W208" s="16">
        <v>5057.63</v>
      </c>
      <c r="X208" s="16"/>
      <c r="Y208" s="16"/>
      <c r="Z208" s="16">
        <v>0</v>
      </c>
      <c r="AA208" s="16">
        <v>76467.747000000003</v>
      </c>
      <c r="AB208" s="16">
        <v>0</v>
      </c>
      <c r="AC208" s="16">
        <v>838.69500000000005</v>
      </c>
      <c r="AD208" s="17">
        <v>330962.60399999999</v>
      </c>
    </row>
    <row r="209" spans="1:30">
      <c r="A209" s="4"/>
      <c r="B209" s="10">
        <v>9</v>
      </c>
      <c r="C209" s="15">
        <v>77049.259999999995</v>
      </c>
      <c r="D209" s="16"/>
      <c r="E209" s="16"/>
      <c r="F209" s="16"/>
      <c r="G209" s="16"/>
      <c r="H209" s="16">
        <v>101387.24</v>
      </c>
      <c r="I209" s="16"/>
      <c r="J209" s="16">
        <v>0</v>
      </c>
      <c r="K209" s="16"/>
      <c r="L209" s="16">
        <v>3444.3919999999998</v>
      </c>
      <c r="M209" s="16"/>
      <c r="N209" s="16"/>
      <c r="O209" s="16"/>
      <c r="P209" s="16">
        <v>366.86599999999999</v>
      </c>
      <c r="Q209" s="16">
        <v>3498.6979999999999</v>
      </c>
      <c r="R209" s="16">
        <v>22270.505000000001</v>
      </c>
      <c r="S209" s="16">
        <v>17409.023000000001</v>
      </c>
      <c r="T209" s="16">
        <v>16048.15</v>
      </c>
      <c r="U209" s="16">
        <v>8082.4750000000004</v>
      </c>
      <c r="V209" s="16"/>
      <c r="W209" s="16">
        <v>5098.6170000000002</v>
      </c>
      <c r="X209" s="16"/>
      <c r="Y209" s="16"/>
      <c r="Z209" s="16">
        <v>0</v>
      </c>
      <c r="AA209" s="16">
        <v>77049.263999999996</v>
      </c>
      <c r="AB209" s="16">
        <v>0</v>
      </c>
      <c r="AC209" s="16">
        <v>830.53800000000001</v>
      </c>
      <c r="AD209" s="17">
        <v>332535.02799999999</v>
      </c>
    </row>
    <row r="210" spans="1:30">
      <c r="A210" s="4"/>
      <c r="B210" s="10">
        <v>10</v>
      </c>
      <c r="C210" s="15">
        <v>77539.53</v>
      </c>
      <c r="D210" s="16"/>
      <c r="E210" s="16"/>
      <c r="F210" s="16"/>
      <c r="G210" s="16"/>
      <c r="H210" s="16">
        <v>101766.38</v>
      </c>
      <c r="I210" s="16"/>
      <c r="J210" s="16">
        <v>0</v>
      </c>
      <c r="K210" s="16"/>
      <c r="L210" s="16">
        <v>3371.5360000000001</v>
      </c>
      <c r="M210" s="16"/>
      <c r="N210" s="16"/>
      <c r="O210" s="16"/>
      <c r="P210" s="16">
        <v>391.15</v>
      </c>
      <c r="Q210" s="16">
        <v>3437.1379999999999</v>
      </c>
      <c r="R210" s="16">
        <v>22851.298999999999</v>
      </c>
      <c r="S210" s="16">
        <v>17508.145</v>
      </c>
      <c r="T210" s="16">
        <v>15968.486999999999</v>
      </c>
      <c r="U210" s="16">
        <v>8123.3419999999996</v>
      </c>
      <c r="V210" s="16"/>
      <c r="W210" s="16">
        <v>5082.9459999999999</v>
      </c>
      <c r="X210" s="16"/>
      <c r="Y210" s="16"/>
      <c r="Z210" s="16">
        <v>0</v>
      </c>
      <c r="AA210" s="16">
        <v>77539.524999999994</v>
      </c>
      <c r="AB210" s="16">
        <v>0</v>
      </c>
      <c r="AC210" s="16">
        <v>805.48199999999997</v>
      </c>
      <c r="AD210" s="17">
        <v>334384.96000000002</v>
      </c>
    </row>
    <row r="211" spans="1:30">
      <c r="A211" s="4"/>
      <c r="B211" s="10">
        <v>11</v>
      </c>
      <c r="C211" s="15"/>
      <c r="D211" s="16"/>
      <c r="E211" s="16"/>
      <c r="F211" s="16"/>
      <c r="G211" s="16"/>
      <c r="H211" s="16"/>
      <c r="I211" s="16"/>
      <c r="J211" s="16">
        <v>0</v>
      </c>
      <c r="K211" s="16"/>
      <c r="L211" s="16">
        <v>3359.7179999999998</v>
      </c>
      <c r="M211" s="16"/>
      <c r="N211" s="16"/>
      <c r="O211" s="16"/>
      <c r="P211" s="16">
        <v>391.399</v>
      </c>
      <c r="Q211" s="16">
        <v>3338.6990000000001</v>
      </c>
      <c r="R211" s="16">
        <v>22763.96</v>
      </c>
      <c r="S211" s="16">
        <v>17427.874</v>
      </c>
      <c r="T211" s="16">
        <v>16397.949000000001</v>
      </c>
      <c r="U211" s="16">
        <v>8299.107</v>
      </c>
      <c r="V211" s="16"/>
      <c r="W211" s="16">
        <v>5116.0320000000002</v>
      </c>
      <c r="X211" s="16"/>
      <c r="Y211" s="16"/>
      <c r="Z211" s="16">
        <v>0</v>
      </c>
      <c r="AA211" s="16">
        <v>77858.957999999999</v>
      </c>
      <c r="AB211" s="16">
        <v>0</v>
      </c>
      <c r="AC211" s="16">
        <v>764.22</v>
      </c>
      <c r="AD211" s="17">
        <v>155717.916</v>
      </c>
    </row>
    <row r="212" spans="1:30">
      <c r="A212" s="4"/>
      <c r="B212" s="10">
        <v>12</v>
      </c>
      <c r="C212" s="15"/>
      <c r="D212" s="16"/>
      <c r="E212" s="16"/>
      <c r="F212" s="16"/>
      <c r="G212" s="16"/>
      <c r="H212" s="16"/>
      <c r="I212" s="16"/>
      <c r="J212" s="16">
        <v>0</v>
      </c>
      <c r="K212" s="16"/>
      <c r="L212" s="16">
        <v>3341.194</v>
      </c>
      <c r="M212" s="16"/>
      <c r="N212" s="16"/>
      <c r="O212" s="16"/>
      <c r="P212" s="16">
        <v>387.09100000000001</v>
      </c>
      <c r="Q212" s="16">
        <v>3245.6770000000001</v>
      </c>
      <c r="R212" s="16">
        <v>23877.928</v>
      </c>
      <c r="S212" s="16">
        <v>18759.75</v>
      </c>
      <c r="T212" s="16">
        <v>16271.67</v>
      </c>
      <c r="U212" s="16">
        <v>8064.9290000000001</v>
      </c>
      <c r="V212" s="16"/>
      <c r="W212" s="16">
        <v>5069.1859999999997</v>
      </c>
      <c r="X212" s="16"/>
      <c r="Y212" s="16"/>
      <c r="Z212" s="16">
        <v>0</v>
      </c>
      <c r="AA212" s="16">
        <v>79753.913</v>
      </c>
      <c r="AB212" s="16">
        <v>0</v>
      </c>
      <c r="AC212" s="16">
        <v>736.48800000000006</v>
      </c>
      <c r="AD212" s="17">
        <v>159507.826</v>
      </c>
    </row>
    <row r="213" spans="1:30">
      <c r="A213" s="1" t="s">
        <v>102</v>
      </c>
      <c r="B213" s="2"/>
      <c r="C213" s="12">
        <v>750024.1</v>
      </c>
      <c r="D213" s="13"/>
      <c r="E213" s="13"/>
      <c r="F213" s="13"/>
      <c r="G213" s="13"/>
      <c r="H213" s="13">
        <v>986680.1399999999</v>
      </c>
      <c r="I213" s="13"/>
      <c r="J213" s="13">
        <v>0</v>
      </c>
      <c r="K213" s="13"/>
      <c r="L213" s="13">
        <v>40395.892</v>
      </c>
      <c r="M213" s="13"/>
      <c r="N213" s="13"/>
      <c r="O213" s="13"/>
      <c r="P213" s="13">
        <v>4680.8840000000009</v>
      </c>
      <c r="Q213" s="13">
        <v>42301.167000000001</v>
      </c>
      <c r="R213" s="13">
        <v>258647.90100000001</v>
      </c>
      <c r="S213" s="13">
        <v>201963.82600000003</v>
      </c>
      <c r="T213" s="13">
        <v>185013.367</v>
      </c>
      <c r="U213" s="13">
        <v>97456.87000000001</v>
      </c>
      <c r="V213" s="13"/>
      <c r="W213" s="13">
        <v>61406.650999999991</v>
      </c>
      <c r="X213" s="13"/>
      <c r="Y213" s="13"/>
      <c r="Z213" s="13">
        <v>0</v>
      </c>
      <c r="AA213" s="13">
        <v>907636.95699999994</v>
      </c>
      <c r="AB213" s="13">
        <v>5293.9009999999998</v>
      </c>
      <c r="AC213" s="13">
        <v>10476.497999999998</v>
      </c>
      <c r="AD213" s="14">
        <v>3551978.1539999996</v>
      </c>
    </row>
    <row r="214" spans="1:30">
      <c r="A214" s="1">
        <v>2010</v>
      </c>
      <c r="B214" s="1">
        <v>1</v>
      </c>
      <c r="C214" s="12"/>
      <c r="D214" s="13"/>
      <c r="E214" s="13"/>
      <c r="F214" s="13"/>
      <c r="G214" s="13"/>
      <c r="H214" s="13"/>
      <c r="I214" s="13"/>
      <c r="J214" s="13">
        <v>0</v>
      </c>
      <c r="K214" s="13"/>
      <c r="L214" s="13">
        <v>3376.84</v>
      </c>
      <c r="M214" s="13"/>
      <c r="N214" s="13"/>
      <c r="O214" s="13"/>
      <c r="P214" s="13">
        <v>389.25099999999998</v>
      </c>
      <c r="Q214" s="13">
        <v>3185.7579999999998</v>
      </c>
      <c r="R214" s="13">
        <v>25215.703000000001</v>
      </c>
      <c r="S214" s="13">
        <v>20101.856</v>
      </c>
      <c r="T214" s="13">
        <v>16960.441999999999</v>
      </c>
      <c r="U214" s="13">
        <v>8586.5740000000005</v>
      </c>
      <c r="V214" s="13"/>
      <c r="W214" s="13">
        <v>5394.076</v>
      </c>
      <c r="X214" s="13"/>
      <c r="Y214" s="13"/>
      <c r="Z214" s="13">
        <v>0</v>
      </c>
      <c r="AA214" s="13">
        <v>83927.218999999997</v>
      </c>
      <c r="AB214" s="13">
        <v>0</v>
      </c>
      <c r="AC214" s="13">
        <v>716.71900000000005</v>
      </c>
      <c r="AD214" s="14">
        <v>167854.43799999999</v>
      </c>
    </row>
    <row r="215" spans="1:30">
      <c r="A215" s="4"/>
      <c r="B215" s="10">
        <v>2</v>
      </c>
      <c r="C215" s="15"/>
      <c r="D215" s="16"/>
      <c r="E215" s="16"/>
      <c r="F215" s="16"/>
      <c r="G215" s="16"/>
      <c r="H215" s="16"/>
      <c r="I215" s="16"/>
      <c r="J215" s="16">
        <v>0</v>
      </c>
      <c r="K215" s="16"/>
      <c r="L215" s="16">
        <v>3356.1149999999998</v>
      </c>
      <c r="M215" s="16"/>
      <c r="N215" s="16"/>
      <c r="O215" s="16"/>
      <c r="P215" s="16">
        <v>391.029</v>
      </c>
      <c r="Q215" s="16">
        <v>3055.2570000000001</v>
      </c>
      <c r="R215" s="16">
        <v>25451.394</v>
      </c>
      <c r="S215" s="16">
        <v>20419.076000000001</v>
      </c>
      <c r="T215" s="16">
        <v>16995.099999999999</v>
      </c>
      <c r="U215" s="16">
        <v>8689.652</v>
      </c>
      <c r="V215" s="16"/>
      <c r="W215" s="16">
        <v>5328.4679999999998</v>
      </c>
      <c r="X215" s="16"/>
      <c r="Y215" s="16"/>
      <c r="Z215" s="16">
        <v>0</v>
      </c>
      <c r="AA215" s="16">
        <v>84399.915999999997</v>
      </c>
      <c r="AB215" s="16">
        <v>0</v>
      </c>
      <c r="AC215" s="16">
        <v>713.82500000000005</v>
      </c>
      <c r="AD215" s="17">
        <v>168799.83199999999</v>
      </c>
    </row>
    <row r="216" spans="1:30">
      <c r="A216" s="4"/>
      <c r="B216" s="10">
        <v>3</v>
      </c>
      <c r="C216" s="15"/>
      <c r="D216" s="16"/>
      <c r="E216" s="16"/>
      <c r="F216" s="16"/>
      <c r="G216" s="16"/>
      <c r="H216" s="16"/>
      <c r="I216" s="16"/>
      <c r="J216" s="16">
        <v>0</v>
      </c>
      <c r="K216" s="16"/>
      <c r="L216" s="16">
        <v>3317.6619999999998</v>
      </c>
      <c r="M216" s="16"/>
      <c r="N216" s="16"/>
      <c r="O216" s="16"/>
      <c r="P216" s="16">
        <v>385.22</v>
      </c>
      <c r="Q216" s="16">
        <v>3043.038</v>
      </c>
      <c r="R216" s="16">
        <v>25844.417000000001</v>
      </c>
      <c r="S216" s="16">
        <v>20619.755000000001</v>
      </c>
      <c r="T216" s="16">
        <v>17037.409</v>
      </c>
      <c r="U216" s="16">
        <v>8841.7119999999995</v>
      </c>
      <c r="V216" s="16"/>
      <c r="W216" s="16">
        <v>5300.4250000000002</v>
      </c>
      <c r="X216" s="16"/>
      <c r="Y216" s="16"/>
      <c r="Z216" s="16">
        <v>0</v>
      </c>
      <c r="AA216" s="16">
        <v>85051.774000000005</v>
      </c>
      <c r="AB216" s="16">
        <v>0</v>
      </c>
      <c r="AC216" s="16">
        <v>662.13599999999997</v>
      </c>
      <c r="AD216" s="17">
        <v>170103.54800000001</v>
      </c>
    </row>
    <row r="217" spans="1:30">
      <c r="A217" s="4"/>
      <c r="B217" s="10">
        <v>4</v>
      </c>
      <c r="C217" s="15"/>
      <c r="D217" s="16"/>
      <c r="E217" s="16"/>
      <c r="F217" s="16"/>
      <c r="G217" s="16"/>
      <c r="H217" s="16"/>
      <c r="I217" s="16"/>
      <c r="J217" s="16">
        <v>0</v>
      </c>
      <c r="K217" s="16"/>
      <c r="L217" s="16">
        <v>3251.846</v>
      </c>
      <c r="M217" s="16"/>
      <c r="N217" s="16"/>
      <c r="O217" s="16"/>
      <c r="P217" s="16">
        <v>368.55599999999998</v>
      </c>
      <c r="Q217" s="16">
        <v>2943.0030000000002</v>
      </c>
      <c r="R217" s="16">
        <v>25469.348999999998</v>
      </c>
      <c r="S217" s="16">
        <v>22780.839</v>
      </c>
      <c r="T217" s="16">
        <v>17489.574000000001</v>
      </c>
      <c r="U217" s="16">
        <v>8740.3729999999996</v>
      </c>
      <c r="V217" s="16"/>
      <c r="W217" s="16">
        <v>5216.1580000000004</v>
      </c>
      <c r="X217" s="16"/>
      <c r="Y217" s="16"/>
      <c r="Z217" s="16">
        <v>0</v>
      </c>
      <c r="AA217" s="16">
        <v>86899.975000000006</v>
      </c>
      <c r="AB217" s="16">
        <v>0</v>
      </c>
      <c r="AC217" s="16">
        <v>640.27700000000004</v>
      </c>
      <c r="AD217" s="17">
        <v>173799.95</v>
      </c>
    </row>
    <row r="218" spans="1:30">
      <c r="A218" s="1" t="s">
        <v>103</v>
      </c>
      <c r="B218" s="2"/>
      <c r="C218" s="12"/>
      <c r="D218" s="13"/>
      <c r="E218" s="13"/>
      <c r="F218" s="13"/>
      <c r="G218" s="13"/>
      <c r="H218" s="13"/>
      <c r="I218" s="13"/>
      <c r="J218" s="13">
        <v>0</v>
      </c>
      <c r="K218" s="13"/>
      <c r="L218" s="13">
        <v>13302.463</v>
      </c>
      <c r="M218" s="13"/>
      <c r="N218" s="13"/>
      <c r="O218" s="13"/>
      <c r="P218" s="13">
        <v>1534.056</v>
      </c>
      <c r="Q218" s="13">
        <v>12227.056</v>
      </c>
      <c r="R218" s="13">
        <v>101980.863</v>
      </c>
      <c r="S218" s="13">
        <v>83921.526000000013</v>
      </c>
      <c r="T218" s="13">
        <v>68482.524999999994</v>
      </c>
      <c r="U218" s="13">
        <v>34858.311000000002</v>
      </c>
      <c r="V218" s="13"/>
      <c r="W218" s="13">
        <v>21239.127</v>
      </c>
      <c r="X218" s="13"/>
      <c r="Y218" s="13"/>
      <c r="Z218" s="13">
        <v>0</v>
      </c>
      <c r="AA218" s="13">
        <v>340278.88400000002</v>
      </c>
      <c r="AB218" s="13">
        <v>0</v>
      </c>
      <c r="AC218" s="13">
        <v>2732.9570000000003</v>
      </c>
      <c r="AD218" s="14">
        <v>680557.76800000004</v>
      </c>
    </row>
    <row r="219" spans="1:30">
      <c r="A219" s="11" t="s">
        <v>86</v>
      </c>
      <c r="B219" s="21"/>
      <c r="C219" s="18">
        <v>5993708.46</v>
      </c>
      <c r="D219" s="19">
        <v>146234.35000000003</v>
      </c>
      <c r="E219" s="19">
        <v>58984.561530000006</v>
      </c>
      <c r="F219" s="19">
        <v>68184.165049999996</v>
      </c>
      <c r="G219" s="19">
        <v>19065.674790000008</v>
      </c>
      <c r="H219" s="19">
        <v>7169951.3700000029</v>
      </c>
      <c r="I219" s="19">
        <v>100801.64693000002</v>
      </c>
      <c r="J219" s="19">
        <v>92855.635518810013</v>
      </c>
      <c r="K219" s="19">
        <v>56706.682688000023</v>
      </c>
      <c r="L219" s="19">
        <v>186593.43624542997</v>
      </c>
      <c r="M219" s="19">
        <v>24436.300759999995</v>
      </c>
      <c r="N219" s="19">
        <v>1532.1</v>
      </c>
      <c r="O219" s="19">
        <v>67105.006000000008</v>
      </c>
      <c r="P219" s="19">
        <v>34940.042620669992</v>
      </c>
      <c r="Q219" s="19">
        <v>171342.37696662001</v>
      </c>
      <c r="R219" s="19">
        <v>1640260.1016484892</v>
      </c>
      <c r="S219" s="19">
        <v>1370883.6614539104</v>
      </c>
      <c r="T219" s="19">
        <v>1102497.6734626999</v>
      </c>
      <c r="U219" s="19">
        <v>773942.25976757996</v>
      </c>
      <c r="V219" s="19">
        <v>100951.26897999998</v>
      </c>
      <c r="W219" s="19">
        <v>571205.03084352019</v>
      </c>
      <c r="X219" s="19">
        <v>12298.360309999998</v>
      </c>
      <c r="Y219" s="19">
        <v>2452.2848600000002</v>
      </c>
      <c r="Z219" s="19">
        <v>512518.05189800001</v>
      </c>
      <c r="AA219" s="19">
        <v>6525734.2634585192</v>
      </c>
      <c r="AB219" s="19">
        <v>39788.526966100006</v>
      </c>
      <c r="AC219" s="19">
        <v>28907.466066690002</v>
      </c>
      <c r="AD219" s="20">
        <v>26873880.758815046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H60"/>
  <sheetViews>
    <sheetView zoomScale="80" zoomScaleNormal="80" zoomScaleSheetLayoutView="100" workbookViewId="0"/>
  </sheetViews>
  <sheetFormatPr baseColWidth="10" defaultRowHeight="12.75"/>
  <cols>
    <col min="1" max="1" width="3.21875" style="91" customWidth="1"/>
    <col min="2" max="2" width="14" style="90" customWidth="1"/>
    <col min="3" max="3" width="23.21875" style="90" customWidth="1"/>
    <col min="4" max="33" width="11.77734375" style="90" customWidth="1"/>
    <col min="34" max="36" width="10.88671875" style="90" customWidth="1"/>
    <col min="37" max="43" width="7.77734375" style="90" customWidth="1"/>
    <col min="44" max="64" width="7.77734375" style="91" customWidth="1"/>
    <col min="65" max="16384" width="11.5546875" style="91"/>
  </cols>
  <sheetData>
    <row r="1" spans="2:86" ht="18" customHeight="1">
      <c r="B1" s="88" t="s">
        <v>398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</row>
    <row r="2" spans="2:86" ht="18" customHeight="1">
      <c r="B2" s="136" t="s">
        <v>268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86" ht="18" customHeight="1">
      <c r="B3" s="289" t="s">
        <v>269</v>
      </c>
      <c r="C3" s="289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</row>
    <row r="4" spans="2:86" ht="18" customHeight="1" thickBot="1">
      <c r="B4" s="93"/>
      <c r="C4" s="93"/>
    </row>
    <row r="5" spans="2:86" s="95" customFormat="1" ht="30" customHeight="1" thickBot="1">
      <c r="B5" s="242" t="s">
        <v>326</v>
      </c>
      <c r="C5" s="94"/>
      <c r="D5" s="232">
        <v>1960</v>
      </c>
      <c r="E5" s="232">
        <v>1961</v>
      </c>
      <c r="F5" s="232">
        <v>1962</v>
      </c>
      <c r="G5" s="232">
        <v>1963</v>
      </c>
      <c r="H5" s="232">
        <v>1964</v>
      </c>
      <c r="I5" s="232">
        <v>1965</v>
      </c>
      <c r="J5" s="232">
        <v>1966</v>
      </c>
      <c r="K5" s="232">
        <v>1967</v>
      </c>
      <c r="L5" s="232">
        <v>1968</v>
      </c>
      <c r="M5" s="232">
        <v>1969</v>
      </c>
      <c r="N5" s="232">
        <v>1970</v>
      </c>
      <c r="O5" s="232">
        <v>1971</v>
      </c>
      <c r="P5" s="232">
        <v>1972</v>
      </c>
      <c r="Q5" s="232">
        <v>1973</v>
      </c>
      <c r="R5" s="232">
        <v>1974</v>
      </c>
      <c r="S5" s="232">
        <v>1975</v>
      </c>
      <c r="T5" s="232">
        <v>1976</v>
      </c>
      <c r="U5" s="232">
        <v>1977</v>
      </c>
      <c r="V5" s="232">
        <v>1978</v>
      </c>
      <c r="W5" s="232">
        <v>1979</v>
      </c>
      <c r="X5" s="232">
        <v>1980</v>
      </c>
      <c r="Y5" s="232">
        <v>1981</v>
      </c>
      <c r="Z5" s="232">
        <v>1982</v>
      </c>
      <c r="AA5" s="232">
        <v>1983</v>
      </c>
      <c r="AB5" s="232">
        <v>1984</v>
      </c>
      <c r="AC5" s="232">
        <v>1985</v>
      </c>
      <c r="AD5" s="232">
        <v>1986</v>
      </c>
      <c r="AE5" s="232">
        <v>1987</v>
      </c>
      <c r="AF5" s="232">
        <v>1988</v>
      </c>
      <c r="AG5" s="232">
        <v>1989</v>
      </c>
      <c r="AH5" s="232">
        <v>1990</v>
      </c>
      <c r="AI5" s="232">
        <v>1991</v>
      </c>
      <c r="AJ5" s="232">
        <v>1992</v>
      </c>
      <c r="AK5" s="232">
        <v>1993</v>
      </c>
      <c r="AL5" s="232">
        <v>1994</v>
      </c>
      <c r="AM5" s="232">
        <v>1995</v>
      </c>
      <c r="AN5" s="232">
        <v>1996</v>
      </c>
      <c r="AO5" s="232">
        <v>1997</v>
      </c>
      <c r="AP5" s="232">
        <v>1998</v>
      </c>
      <c r="AQ5" s="232">
        <v>1999</v>
      </c>
      <c r="AR5" s="232">
        <v>2000</v>
      </c>
      <c r="AS5" s="232">
        <v>2001</v>
      </c>
      <c r="AT5" s="232">
        <v>2002</v>
      </c>
      <c r="AU5" s="232">
        <v>2003</v>
      </c>
      <c r="AV5" s="232">
        <v>2004</v>
      </c>
      <c r="AW5" s="232">
        <v>2005</v>
      </c>
      <c r="AX5" s="232">
        <v>2006</v>
      </c>
      <c r="AY5" s="232">
        <v>2007</v>
      </c>
      <c r="AZ5" s="232">
        <v>2008</v>
      </c>
      <c r="BA5" s="232">
        <v>2009</v>
      </c>
      <c r="BB5" s="232">
        <v>2010</v>
      </c>
      <c r="BC5" s="232">
        <v>2011</v>
      </c>
      <c r="BD5" s="232">
        <v>2012</v>
      </c>
      <c r="BE5" s="232">
        <v>2013</v>
      </c>
      <c r="BF5" s="232">
        <v>2014</v>
      </c>
      <c r="BG5" s="232">
        <v>2015</v>
      </c>
      <c r="BH5" s="232">
        <v>2016</v>
      </c>
      <c r="BI5" s="232">
        <v>2017</v>
      </c>
      <c r="BJ5" s="232">
        <v>2018</v>
      </c>
      <c r="BK5" s="232">
        <v>2019</v>
      </c>
      <c r="BL5" s="232">
        <v>2020</v>
      </c>
    </row>
    <row r="6" spans="2:86" ht="15.95" customHeight="1"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</row>
    <row r="7" spans="2:86" s="95" customFormat="1" ht="15.95" customHeight="1">
      <c r="B7" s="139" t="s">
        <v>270</v>
      </c>
      <c r="C7" s="107"/>
      <c r="D7" s="108"/>
      <c r="E7" s="108"/>
      <c r="F7" s="108"/>
      <c r="G7" s="108"/>
      <c r="H7" s="108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108"/>
      <c r="AI7" s="108"/>
      <c r="AJ7" s="108"/>
      <c r="AK7" s="108"/>
      <c r="AL7" s="108"/>
      <c r="AM7" s="97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9"/>
      <c r="BD7" s="99"/>
      <c r="BE7" s="99"/>
      <c r="BF7" s="99"/>
      <c r="BG7" s="99"/>
      <c r="BH7" s="99"/>
    </row>
    <row r="8" spans="2:86" s="195" customFormat="1" ht="15.95" customHeight="1">
      <c r="B8" s="140" t="s">
        <v>271</v>
      </c>
      <c r="C8" s="107"/>
      <c r="D8" s="252"/>
      <c r="E8" s="252"/>
      <c r="F8" s="252"/>
      <c r="G8" s="252"/>
      <c r="H8" s="252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252"/>
      <c r="AI8" s="252"/>
      <c r="AJ8" s="252"/>
      <c r="AK8" s="252"/>
      <c r="AL8" s="252"/>
      <c r="AM8" s="100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194"/>
      <c r="BD8" s="194"/>
      <c r="BE8" s="194"/>
      <c r="BF8" s="194"/>
      <c r="BG8" s="194"/>
      <c r="BH8" s="194"/>
    </row>
    <row r="9" spans="2:86" s="195" customFormat="1" ht="15.95" customHeight="1">
      <c r="B9" s="140" t="s">
        <v>263</v>
      </c>
      <c r="C9" s="192"/>
      <c r="D9" s="253">
        <v>0</v>
      </c>
      <c r="E9" s="253">
        <v>0</v>
      </c>
      <c r="F9" s="253">
        <v>0</v>
      </c>
      <c r="G9" s="253">
        <v>5</v>
      </c>
      <c r="H9" s="253">
        <v>5</v>
      </c>
      <c r="I9" s="100">
        <v>5</v>
      </c>
      <c r="J9" s="100">
        <v>6</v>
      </c>
      <c r="K9" s="100">
        <v>6</v>
      </c>
      <c r="L9" s="100">
        <v>6</v>
      </c>
      <c r="M9" s="100">
        <v>6</v>
      </c>
      <c r="N9" s="100">
        <v>6.5</v>
      </c>
      <c r="O9" s="100">
        <v>6.5</v>
      </c>
      <c r="P9" s="100">
        <v>6.5</v>
      </c>
      <c r="Q9" s="100">
        <v>6.5</v>
      </c>
      <c r="R9" s="100">
        <v>6.5</v>
      </c>
      <c r="S9" s="100">
        <v>6.5</v>
      </c>
      <c r="T9" s="100">
        <v>6.5</v>
      </c>
      <c r="U9" s="100">
        <v>6.5</v>
      </c>
      <c r="V9" s="100">
        <v>6.5</v>
      </c>
      <c r="W9" s="100">
        <v>7</v>
      </c>
      <c r="X9" s="100">
        <v>7</v>
      </c>
      <c r="Y9" s="100">
        <v>8</v>
      </c>
      <c r="Z9" s="100">
        <v>8</v>
      </c>
      <c r="AA9" s="100">
        <v>8</v>
      </c>
      <c r="AB9" s="100">
        <v>10</v>
      </c>
      <c r="AC9" s="100">
        <v>12</v>
      </c>
      <c r="AD9" s="100">
        <v>16</v>
      </c>
      <c r="AE9" s="100">
        <v>16</v>
      </c>
      <c r="AF9" s="100">
        <v>30</v>
      </c>
      <c r="AG9" s="100">
        <v>7</v>
      </c>
      <c r="AH9" s="100" t="s">
        <v>72</v>
      </c>
      <c r="AI9" s="100" t="s">
        <v>72</v>
      </c>
      <c r="AJ9" s="254">
        <v>9</v>
      </c>
      <c r="AK9" s="254">
        <v>8.82</v>
      </c>
      <c r="AL9" s="254">
        <v>9.0500000000000007</v>
      </c>
      <c r="AM9" s="100">
        <v>8.92</v>
      </c>
      <c r="AN9" s="96">
        <v>9.0299999999999994</v>
      </c>
      <c r="AO9" s="96">
        <v>8.6</v>
      </c>
      <c r="AP9" s="96">
        <v>8.69</v>
      </c>
      <c r="AQ9" s="96">
        <v>8.17</v>
      </c>
      <c r="AR9" s="96">
        <v>9.57</v>
      </c>
      <c r="AS9" s="96">
        <v>8.07</v>
      </c>
      <c r="AT9" s="96">
        <v>5.0199999999999996</v>
      </c>
      <c r="AU9" s="96">
        <v>3.5</v>
      </c>
      <c r="AV9" s="96">
        <v>3.2789000000000001</v>
      </c>
      <c r="AW9" s="96">
        <v>3.3801945239404199</v>
      </c>
      <c r="AX9" s="96">
        <v>3.0485592216407098</v>
      </c>
      <c r="AY9" s="96">
        <v>2.9713151289608701</v>
      </c>
      <c r="AZ9" s="96">
        <v>2.7297260163947201</v>
      </c>
      <c r="BA9" s="96">
        <v>2.9215955859887499</v>
      </c>
      <c r="BB9" s="96">
        <v>1.1584343403246993</v>
      </c>
      <c r="BC9" s="96">
        <v>1.20855952592912</v>
      </c>
      <c r="BD9" s="96">
        <v>1.2502699290858299</v>
      </c>
      <c r="BE9" s="96">
        <v>1.0577952709157099</v>
      </c>
      <c r="BF9" s="96">
        <v>1.0279744773022574</v>
      </c>
      <c r="BG9" s="96">
        <v>1.1574571563539582</v>
      </c>
      <c r="BH9" s="96">
        <v>1.1186114148521209</v>
      </c>
      <c r="BI9" s="96">
        <v>1.1685337382120211</v>
      </c>
      <c r="BJ9" s="96">
        <v>1.1806500121218699</v>
      </c>
      <c r="BK9" s="96">
        <v>1.1249399761241485</v>
      </c>
      <c r="BL9" s="96">
        <v>1.0634331762628455</v>
      </c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</row>
    <row r="10" spans="2:86" s="195" customFormat="1" ht="15.95" customHeight="1">
      <c r="B10" s="140" t="s">
        <v>272</v>
      </c>
      <c r="C10" s="192"/>
      <c r="D10" s="253">
        <v>3</v>
      </c>
      <c r="E10" s="253">
        <v>3</v>
      </c>
      <c r="F10" s="253">
        <v>3</v>
      </c>
      <c r="G10" s="253">
        <v>4</v>
      </c>
      <c r="H10" s="253">
        <v>4</v>
      </c>
      <c r="I10" s="100">
        <v>4</v>
      </c>
      <c r="J10" s="100">
        <v>6</v>
      </c>
      <c r="K10" s="100">
        <v>6</v>
      </c>
      <c r="L10" s="100">
        <v>6</v>
      </c>
      <c r="M10" s="100">
        <v>6</v>
      </c>
      <c r="N10" s="100">
        <v>6.5</v>
      </c>
      <c r="O10" s="100">
        <v>6.5</v>
      </c>
      <c r="P10" s="100">
        <v>6.5</v>
      </c>
      <c r="Q10" s="100">
        <v>6.5</v>
      </c>
      <c r="R10" s="100">
        <v>6.5</v>
      </c>
      <c r="S10" s="100">
        <v>6.5</v>
      </c>
      <c r="T10" s="100" t="s">
        <v>399</v>
      </c>
      <c r="U10" s="100" t="s">
        <v>399</v>
      </c>
      <c r="V10" s="100">
        <v>6.5</v>
      </c>
      <c r="W10" s="100">
        <v>7.5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 t="s">
        <v>72</v>
      </c>
      <c r="AI10" s="100" t="s">
        <v>72</v>
      </c>
      <c r="AJ10" s="254">
        <v>11.4</v>
      </c>
      <c r="AK10" s="254">
        <v>12.53</v>
      </c>
      <c r="AL10" s="254">
        <v>11.73</v>
      </c>
      <c r="AM10" s="100">
        <v>11.29</v>
      </c>
      <c r="AN10" s="96">
        <v>12.68</v>
      </c>
      <c r="AO10" s="96">
        <v>11.34</v>
      </c>
      <c r="AP10" s="96">
        <v>11.38</v>
      </c>
      <c r="AQ10" s="96">
        <v>12.33</v>
      </c>
      <c r="AR10" s="96">
        <v>12.32</v>
      </c>
      <c r="AS10" s="96">
        <v>10.5</v>
      </c>
      <c r="AT10" s="96">
        <v>7.26</v>
      </c>
      <c r="AU10" s="96">
        <v>4.5</v>
      </c>
      <c r="AV10" s="96">
        <v>4.4775999999999998</v>
      </c>
      <c r="AW10" s="96">
        <v>4.4353956578753699</v>
      </c>
      <c r="AX10" s="96">
        <v>5.2429696353798096</v>
      </c>
      <c r="AY10" s="96">
        <v>6.5471492251954002</v>
      </c>
      <c r="AZ10" s="96">
        <v>6.8493339718279103</v>
      </c>
      <c r="BA10" s="96">
        <v>5.6369460302377696</v>
      </c>
      <c r="BB10" s="96">
        <v>2.1599921671775735</v>
      </c>
      <c r="BC10" s="96">
        <v>1.4892253638872801</v>
      </c>
      <c r="BD10" s="96">
        <v>0.85573293385793503</v>
      </c>
      <c r="BE10" s="96">
        <v>1.5058660703065301</v>
      </c>
      <c r="BF10" s="96">
        <v>0.97089822543959936</v>
      </c>
      <c r="BG10" s="96">
        <v>0.90122109685726282</v>
      </c>
      <c r="BH10" s="96">
        <v>1.4417605978283141</v>
      </c>
      <c r="BI10" s="96">
        <v>1.1524873401254567</v>
      </c>
      <c r="BJ10" s="96">
        <v>3.0884863209319473</v>
      </c>
      <c r="BK10" s="96">
        <v>4.778280648112105</v>
      </c>
      <c r="BL10" s="96">
        <v>1.7021766770351461</v>
      </c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</row>
    <row r="11" spans="2:86" s="195" customFormat="1" ht="15.95" customHeight="1">
      <c r="B11" s="140" t="s">
        <v>273</v>
      </c>
      <c r="C11" s="192"/>
      <c r="D11" s="253">
        <v>3</v>
      </c>
      <c r="E11" s="253">
        <v>3</v>
      </c>
      <c r="F11" s="253">
        <v>3</v>
      </c>
      <c r="G11" s="253">
        <v>4</v>
      </c>
      <c r="H11" s="253">
        <v>4</v>
      </c>
      <c r="I11" s="100">
        <v>4</v>
      </c>
      <c r="J11" s="100">
        <v>6</v>
      </c>
      <c r="K11" s="100">
        <v>6</v>
      </c>
      <c r="L11" s="100">
        <v>6</v>
      </c>
      <c r="M11" s="100">
        <v>6</v>
      </c>
      <c r="N11" s="100">
        <v>6.5</v>
      </c>
      <c r="O11" s="100">
        <v>6.5</v>
      </c>
      <c r="P11" s="100">
        <v>6.5</v>
      </c>
      <c r="Q11" s="100">
        <v>6.5</v>
      </c>
      <c r="R11" s="100">
        <v>6.5</v>
      </c>
      <c r="S11" s="100">
        <v>6.5</v>
      </c>
      <c r="T11" s="100" t="s">
        <v>399</v>
      </c>
      <c r="U11" s="100" t="s">
        <v>399</v>
      </c>
      <c r="V11" s="100">
        <v>6.5</v>
      </c>
      <c r="W11" s="100">
        <v>7.5</v>
      </c>
      <c r="X11" s="100">
        <v>7.5</v>
      </c>
      <c r="Y11" s="100">
        <v>9</v>
      </c>
      <c r="Z11" s="100">
        <v>9</v>
      </c>
      <c r="AA11" s="100">
        <v>9</v>
      </c>
      <c r="AB11" s="100">
        <v>11</v>
      </c>
      <c r="AC11" s="100">
        <v>15</v>
      </c>
      <c r="AD11" s="100">
        <v>21</v>
      </c>
      <c r="AE11" s="100">
        <v>21</v>
      </c>
      <c r="AF11" s="100">
        <v>0</v>
      </c>
      <c r="AG11" s="100">
        <v>0</v>
      </c>
      <c r="AH11" s="100" t="s">
        <v>72</v>
      </c>
      <c r="AI11" s="100" t="s">
        <v>72</v>
      </c>
      <c r="AJ11" s="254" t="s">
        <v>72</v>
      </c>
      <c r="AK11" s="254" t="s">
        <v>72</v>
      </c>
      <c r="AL11" s="254">
        <v>14.16</v>
      </c>
      <c r="AM11" s="100">
        <v>13.07</v>
      </c>
      <c r="AN11" s="96">
        <v>14.18</v>
      </c>
      <c r="AO11" s="96">
        <v>11.99</v>
      </c>
      <c r="AP11" s="96">
        <v>11.39</v>
      </c>
      <c r="AQ11" s="96">
        <v>11.25</v>
      </c>
      <c r="AR11" s="96">
        <v>12.83</v>
      </c>
      <c r="AS11" s="96">
        <v>11.78</v>
      </c>
      <c r="AT11" s="96">
        <v>7.58</v>
      </c>
      <c r="AU11" s="96">
        <v>5.78</v>
      </c>
      <c r="AV11" s="96">
        <v>3.6112000000000002</v>
      </c>
      <c r="AW11" s="96">
        <v>5.3378664108762299</v>
      </c>
      <c r="AX11" s="96">
        <v>5.6201285108705399</v>
      </c>
      <c r="AY11" s="96">
        <v>7.0616135381053997</v>
      </c>
      <c r="AZ11" s="96">
        <v>6.6495120355846602</v>
      </c>
      <c r="BA11" s="96">
        <v>5.7209170336538904</v>
      </c>
      <c r="BB11" s="96">
        <v>2.0402549302812933</v>
      </c>
      <c r="BC11" s="96">
        <v>1.95882988577632</v>
      </c>
      <c r="BD11" s="96">
        <v>1.71322339009312</v>
      </c>
      <c r="BE11" s="96">
        <v>1.5351837104063499</v>
      </c>
      <c r="BF11" s="96">
        <v>2.195763657532158</v>
      </c>
      <c r="BG11" s="96">
        <v>2.1792596043669143</v>
      </c>
      <c r="BH11" s="96">
        <v>1.7973804422177651</v>
      </c>
      <c r="BI11" s="96">
        <v>3.6206971813510611</v>
      </c>
      <c r="BJ11" s="96">
        <v>6.1020283789132455</v>
      </c>
      <c r="BK11" s="96">
        <v>5.1275675879708302</v>
      </c>
      <c r="BL11" s="96">
        <v>2.7928836141675748</v>
      </c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2:86" s="195" customFormat="1" ht="15.95" customHeight="1">
      <c r="B12" s="140" t="s">
        <v>274</v>
      </c>
      <c r="C12" s="192"/>
      <c r="D12" s="253">
        <v>3</v>
      </c>
      <c r="E12" s="253">
        <v>3</v>
      </c>
      <c r="F12" s="253">
        <v>3</v>
      </c>
      <c r="G12" s="253">
        <v>4</v>
      </c>
      <c r="H12" s="253">
        <v>4</v>
      </c>
      <c r="I12" s="100">
        <v>4</v>
      </c>
      <c r="J12" s="100">
        <v>6</v>
      </c>
      <c r="K12" s="100">
        <v>6</v>
      </c>
      <c r="L12" s="100">
        <v>6</v>
      </c>
      <c r="M12" s="100">
        <v>6</v>
      </c>
      <c r="N12" s="100">
        <v>6.5</v>
      </c>
      <c r="O12" s="100">
        <v>6.5</v>
      </c>
      <c r="P12" s="100">
        <v>6.5</v>
      </c>
      <c r="Q12" s="100">
        <v>6.5</v>
      </c>
      <c r="R12" s="100">
        <v>6.5</v>
      </c>
      <c r="S12" s="100">
        <v>6.5</v>
      </c>
      <c r="T12" s="100" t="s">
        <v>399</v>
      </c>
      <c r="U12" s="100" t="s">
        <v>399</v>
      </c>
      <c r="V12" s="100">
        <v>6.5</v>
      </c>
      <c r="W12" s="100">
        <v>7.5</v>
      </c>
      <c r="X12" s="100">
        <v>7.5</v>
      </c>
      <c r="Y12" s="100">
        <v>9</v>
      </c>
      <c r="Z12" s="100">
        <v>9</v>
      </c>
      <c r="AA12" s="100">
        <v>9</v>
      </c>
      <c r="AB12" s="100">
        <v>11</v>
      </c>
      <c r="AC12" s="100">
        <v>18</v>
      </c>
      <c r="AD12" s="100">
        <v>24</v>
      </c>
      <c r="AE12" s="100">
        <v>24</v>
      </c>
      <c r="AF12" s="100">
        <v>0</v>
      </c>
      <c r="AG12" s="100">
        <v>0</v>
      </c>
      <c r="AH12" s="100" t="s">
        <v>72</v>
      </c>
      <c r="AI12" s="100" t="s">
        <v>72</v>
      </c>
      <c r="AJ12" s="254">
        <v>13.62</v>
      </c>
      <c r="AK12" s="254">
        <v>14.12</v>
      </c>
      <c r="AL12" s="254">
        <v>13.59</v>
      </c>
      <c r="AM12" s="100">
        <v>14.15</v>
      </c>
      <c r="AN12" s="96">
        <v>15.19</v>
      </c>
      <c r="AO12" s="96">
        <v>13.04</v>
      </c>
      <c r="AP12" s="96">
        <v>12.44</v>
      </c>
      <c r="AQ12" s="96">
        <v>12.29</v>
      </c>
      <c r="AR12" s="96">
        <v>12.47</v>
      </c>
      <c r="AS12" s="96">
        <v>11.38</v>
      </c>
      <c r="AT12" s="96">
        <v>8</v>
      </c>
      <c r="AU12" s="96">
        <v>6.49</v>
      </c>
      <c r="AV12" s="96">
        <v>4.8825000000000003</v>
      </c>
      <c r="AW12" s="96">
        <v>5.04808416767799</v>
      </c>
      <c r="AX12" s="96">
        <v>7.0927890271294904</v>
      </c>
      <c r="AY12" s="96">
        <v>7.3434146707516703</v>
      </c>
      <c r="AZ12" s="96">
        <v>6.9444064262438596</v>
      </c>
      <c r="BA12" s="96">
        <v>6.9766570076912702</v>
      </c>
      <c r="BB12" s="96">
        <v>3.5432207347762659</v>
      </c>
      <c r="BC12" s="96">
        <v>1.8754752722580601</v>
      </c>
      <c r="BD12" s="96">
        <v>2.6986340704454999</v>
      </c>
      <c r="BE12" s="96">
        <v>3.6075721074140401</v>
      </c>
      <c r="BF12" s="96">
        <v>3.2575781330282503</v>
      </c>
      <c r="BG12" s="96">
        <v>3.0256299201394294</v>
      </c>
      <c r="BH12" s="96">
        <v>4.4673752467919448</v>
      </c>
      <c r="BI12" s="96">
        <v>4.8605334691338129</v>
      </c>
      <c r="BJ12" s="96">
        <v>6.729952978606728</v>
      </c>
      <c r="BK12" s="96">
        <v>5.958324772839112</v>
      </c>
      <c r="BL12" s="96">
        <v>3.6553420983030951</v>
      </c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</row>
    <row r="13" spans="2:86" s="195" customFormat="1" ht="15.95" customHeight="1">
      <c r="B13" s="140" t="s">
        <v>275</v>
      </c>
      <c r="C13" s="192"/>
      <c r="D13" s="253">
        <v>3</v>
      </c>
      <c r="E13" s="253">
        <v>3</v>
      </c>
      <c r="F13" s="253">
        <v>3</v>
      </c>
      <c r="G13" s="253">
        <v>4</v>
      </c>
      <c r="H13" s="253">
        <v>4</v>
      </c>
      <c r="I13" s="100">
        <v>4</v>
      </c>
      <c r="J13" s="100">
        <v>6</v>
      </c>
      <c r="K13" s="100">
        <v>6</v>
      </c>
      <c r="L13" s="100">
        <v>6</v>
      </c>
      <c r="M13" s="100">
        <v>6</v>
      </c>
      <c r="N13" s="100">
        <v>6.5</v>
      </c>
      <c r="O13" s="100">
        <v>6.5</v>
      </c>
      <c r="P13" s="100">
        <v>6.5</v>
      </c>
      <c r="Q13" s="100">
        <v>6.5</v>
      </c>
      <c r="R13" s="100">
        <v>6.8</v>
      </c>
      <c r="S13" s="100">
        <v>6.75</v>
      </c>
      <c r="T13" s="100" t="s">
        <v>399</v>
      </c>
      <c r="U13" s="100" t="s">
        <v>399</v>
      </c>
      <c r="V13" s="100">
        <v>6.5</v>
      </c>
      <c r="W13" s="100">
        <v>8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 t="s">
        <v>72</v>
      </c>
      <c r="AI13" s="100" t="s">
        <v>72</v>
      </c>
      <c r="AJ13" s="100" t="s">
        <v>72</v>
      </c>
      <c r="AK13" s="100" t="s">
        <v>72</v>
      </c>
      <c r="AL13" s="100" t="s">
        <v>72</v>
      </c>
      <c r="AM13" s="100" t="s">
        <v>72</v>
      </c>
      <c r="AN13" s="96">
        <v>14.87</v>
      </c>
      <c r="AO13" s="96">
        <v>13.21</v>
      </c>
      <c r="AP13" s="96">
        <v>12.31</v>
      </c>
      <c r="AQ13" s="96">
        <v>12.3</v>
      </c>
      <c r="AR13" s="96">
        <v>12.93</v>
      </c>
      <c r="AS13" s="96">
        <v>12.5</v>
      </c>
      <c r="AT13" s="96">
        <v>10.39</v>
      </c>
      <c r="AU13" s="96">
        <v>5.95</v>
      </c>
      <c r="AV13" s="96">
        <v>5.1894999999999998</v>
      </c>
      <c r="AW13" s="96">
        <v>4.9377419298132503</v>
      </c>
      <c r="AX13" s="96">
        <v>6.74764521193093</v>
      </c>
      <c r="AY13" s="96">
        <v>7.4056660624524699</v>
      </c>
      <c r="AZ13" s="96">
        <v>8.0125834657497403</v>
      </c>
      <c r="BA13" s="96">
        <v>7.5695571086324804</v>
      </c>
      <c r="BB13" s="96">
        <v>3.4790658180008558</v>
      </c>
      <c r="BC13" s="96">
        <v>2.03709676402611</v>
      </c>
      <c r="BD13" s="96">
        <v>2.7493122105692902</v>
      </c>
      <c r="BE13" s="96">
        <v>3.0015099054055101</v>
      </c>
      <c r="BF13" s="96">
        <v>3.4490449016040063</v>
      </c>
      <c r="BG13" s="96">
        <v>3.4267341141332794</v>
      </c>
      <c r="BH13" s="96">
        <v>3.4080651674505189</v>
      </c>
      <c r="BI13" s="96">
        <v>3.6875324093910833</v>
      </c>
      <c r="BJ13" s="96">
        <v>5.8602818913686479</v>
      </c>
      <c r="BK13" s="96">
        <v>4.537686859949984</v>
      </c>
      <c r="BL13" s="96">
        <v>3.4288632842690401</v>
      </c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</row>
    <row r="14" spans="2:86" s="195" customFormat="1" ht="15.95" customHeight="1">
      <c r="B14" s="140" t="s">
        <v>276</v>
      </c>
      <c r="C14" s="192"/>
      <c r="D14" s="253">
        <v>3</v>
      </c>
      <c r="E14" s="253">
        <v>3</v>
      </c>
      <c r="F14" s="253">
        <v>3</v>
      </c>
      <c r="G14" s="253">
        <v>4</v>
      </c>
      <c r="H14" s="253">
        <v>4</v>
      </c>
      <c r="I14" s="100">
        <v>4</v>
      </c>
      <c r="J14" s="100">
        <v>6</v>
      </c>
      <c r="K14" s="100">
        <v>6</v>
      </c>
      <c r="L14" s="100">
        <v>6</v>
      </c>
      <c r="M14" s="100">
        <v>6</v>
      </c>
      <c r="N14" s="100">
        <v>6.5</v>
      </c>
      <c r="O14" s="100">
        <v>6.5</v>
      </c>
      <c r="P14" s="100">
        <v>6.5</v>
      </c>
      <c r="Q14" s="100">
        <v>6.5</v>
      </c>
      <c r="R14" s="100">
        <v>6.8</v>
      </c>
      <c r="S14" s="100">
        <v>6.75</v>
      </c>
      <c r="T14" s="100" t="s">
        <v>399</v>
      </c>
      <c r="U14" s="100" t="s">
        <v>399</v>
      </c>
      <c r="V14" s="100">
        <v>6.5</v>
      </c>
      <c r="W14" s="100">
        <v>8</v>
      </c>
      <c r="X14" s="100">
        <v>8</v>
      </c>
      <c r="Y14" s="100">
        <v>10</v>
      </c>
      <c r="Z14" s="100">
        <v>10</v>
      </c>
      <c r="AA14" s="100">
        <v>10</v>
      </c>
      <c r="AB14" s="100">
        <v>12</v>
      </c>
      <c r="AC14" s="100">
        <v>24</v>
      </c>
      <c r="AD14" s="100">
        <v>30</v>
      </c>
      <c r="AE14" s="100">
        <v>30</v>
      </c>
      <c r="AF14" s="100">
        <v>0</v>
      </c>
      <c r="AG14" s="100">
        <v>0</v>
      </c>
      <c r="AH14" s="100" t="s">
        <v>72</v>
      </c>
      <c r="AI14" s="100" t="s">
        <v>72</v>
      </c>
      <c r="AJ14" s="254">
        <v>14.34</v>
      </c>
      <c r="AK14" s="254">
        <v>15.01</v>
      </c>
      <c r="AL14" s="254">
        <v>14.92</v>
      </c>
      <c r="AM14" s="100">
        <v>15.2</v>
      </c>
      <c r="AN14" s="96">
        <v>15.42</v>
      </c>
      <c r="AO14" s="96">
        <v>14.05</v>
      </c>
      <c r="AP14" s="96">
        <v>13.73</v>
      </c>
      <c r="AQ14" s="96">
        <v>14.64</v>
      </c>
      <c r="AR14" s="96">
        <v>14.15</v>
      </c>
      <c r="AS14" s="96">
        <v>13.32</v>
      </c>
      <c r="AT14" s="96">
        <v>9.91</v>
      </c>
      <c r="AU14" s="96">
        <v>7.14</v>
      </c>
      <c r="AV14" s="96">
        <v>5.6150000000000002</v>
      </c>
      <c r="AW14" s="96">
        <v>6.3245744547460498</v>
      </c>
      <c r="AX14" s="96">
        <v>7.4886347345573396</v>
      </c>
      <c r="AY14" s="96">
        <v>8.3710736548259508</v>
      </c>
      <c r="AZ14" s="96">
        <v>8.9090436029101294</v>
      </c>
      <c r="BA14" s="96">
        <v>8.7309925247203992</v>
      </c>
      <c r="BB14" s="96">
        <v>4.3162552547363608</v>
      </c>
      <c r="BC14" s="96">
        <v>2.2657606193597499</v>
      </c>
      <c r="BD14" s="96">
        <v>3.8733973732417599</v>
      </c>
      <c r="BE14" s="96">
        <v>3.8928092899106401</v>
      </c>
      <c r="BF14" s="96">
        <v>4.3336233761025511</v>
      </c>
      <c r="BG14" s="96">
        <v>4.1388405394159999</v>
      </c>
      <c r="BH14" s="96">
        <v>4.1213022205674106</v>
      </c>
      <c r="BI14" s="96">
        <v>5.4630637847305046</v>
      </c>
      <c r="BJ14" s="96">
        <v>7.2187627173304918</v>
      </c>
      <c r="BK14" s="96">
        <v>5.6018094537690724</v>
      </c>
      <c r="BL14" s="96">
        <v>4.6570345692279336</v>
      </c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</row>
    <row r="15" spans="2:86" s="195" customFormat="1" ht="15.95" customHeight="1">
      <c r="B15" s="140" t="s">
        <v>277</v>
      </c>
      <c r="C15" s="192"/>
      <c r="D15" s="253">
        <v>3</v>
      </c>
      <c r="E15" s="253">
        <v>3</v>
      </c>
      <c r="F15" s="253">
        <v>3</v>
      </c>
      <c r="G15" s="253">
        <v>4</v>
      </c>
      <c r="H15" s="253">
        <v>4</v>
      </c>
      <c r="I15" s="100">
        <v>4</v>
      </c>
      <c r="J15" s="100">
        <v>6</v>
      </c>
      <c r="K15" s="100">
        <v>6</v>
      </c>
      <c r="L15" s="100">
        <v>6</v>
      </c>
      <c r="M15" s="100">
        <v>6</v>
      </c>
      <c r="N15" s="100">
        <v>8</v>
      </c>
      <c r="O15" s="100">
        <v>8</v>
      </c>
      <c r="P15" s="100">
        <v>9.5</v>
      </c>
      <c r="Q15" s="100">
        <v>9.5</v>
      </c>
      <c r="R15" s="100">
        <v>10.25</v>
      </c>
      <c r="S15" s="100">
        <v>10.25</v>
      </c>
      <c r="T15" s="100" t="s">
        <v>399</v>
      </c>
      <c r="U15" s="100" t="s">
        <v>399</v>
      </c>
      <c r="V15" s="100">
        <v>6.5</v>
      </c>
      <c r="W15" s="100">
        <v>12</v>
      </c>
      <c r="X15" s="100" t="s">
        <v>400</v>
      </c>
      <c r="Y15" s="100" t="s">
        <v>401</v>
      </c>
      <c r="Z15" s="100" t="s">
        <v>401</v>
      </c>
      <c r="AA15" s="100" t="s">
        <v>401</v>
      </c>
      <c r="AB15" s="100" t="s">
        <v>402</v>
      </c>
      <c r="AC15" s="100" t="s">
        <v>403</v>
      </c>
      <c r="AD15" s="100" t="s">
        <v>404</v>
      </c>
      <c r="AE15" s="100" t="s">
        <v>404</v>
      </c>
      <c r="AF15" s="100" t="s">
        <v>405</v>
      </c>
      <c r="AG15" s="100" t="s">
        <v>406</v>
      </c>
      <c r="AH15" s="100" t="s">
        <v>72</v>
      </c>
      <c r="AI15" s="100" t="s">
        <v>72</v>
      </c>
      <c r="AJ15" s="254" t="s">
        <v>72</v>
      </c>
      <c r="AK15" s="254" t="s">
        <v>72</v>
      </c>
      <c r="AL15" s="254" t="s">
        <v>72</v>
      </c>
      <c r="AM15" s="100">
        <v>15.28</v>
      </c>
      <c r="AN15" s="96">
        <v>16.170000000000002</v>
      </c>
      <c r="AO15" s="96">
        <v>14.59</v>
      </c>
      <c r="AP15" s="96">
        <v>14.28</v>
      </c>
      <c r="AQ15" s="96">
        <v>15.11</v>
      </c>
      <c r="AR15" s="96">
        <v>14.27</v>
      </c>
      <c r="AS15" s="96">
        <v>13.56</v>
      </c>
      <c r="AT15" s="96">
        <v>10.16</v>
      </c>
      <c r="AU15" s="96">
        <v>7.8</v>
      </c>
      <c r="AV15" s="96">
        <v>6.4170999999999996</v>
      </c>
      <c r="AW15" s="96">
        <v>6.7930855676772399</v>
      </c>
      <c r="AX15" s="96">
        <v>8.5235507239661601</v>
      </c>
      <c r="AY15" s="96">
        <v>8.0707826890253695</v>
      </c>
      <c r="AZ15" s="96">
        <v>8.33892085846702</v>
      </c>
      <c r="BA15" s="96">
        <v>8.6054151092124993</v>
      </c>
      <c r="BB15" s="96">
        <v>4.3334688000575943</v>
      </c>
      <c r="BC15" s="96">
        <v>4.8900829370662802</v>
      </c>
      <c r="BD15" s="96">
        <v>4.5026258947943099</v>
      </c>
      <c r="BE15" s="96">
        <v>4.8936511353420196</v>
      </c>
      <c r="BF15" s="96">
        <v>5.4282265362482951</v>
      </c>
      <c r="BG15" s="96">
        <v>4.7013797225143703</v>
      </c>
      <c r="BH15" s="96">
        <v>5.0670773545476493</v>
      </c>
      <c r="BI15" s="96">
        <v>4.868386424466137</v>
      </c>
      <c r="BJ15" s="96">
        <v>4.9791992062630994</v>
      </c>
      <c r="BK15" s="96">
        <v>8.269996343338704</v>
      </c>
      <c r="BL15" s="96">
        <v>6.2991818333669904</v>
      </c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</row>
    <row r="16" spans="2:86" s="195" customFormat="1" ht="15.95" customHeight="1">
      <c r="B16" s="140" t="s">
        <v>278</v>
      </c>
      <c r="C16" s="107"/>
      <c r="D16" s="252"/>
      <c r="E16" s="252"/>
      <c r="F16" s="252"/>
      <c r="G16" s="252"/>
      <c r="H16" s="252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252"/>
      <c r="AI16" s="252"/>
      <c r="AJ16" s="252"/>
      <c r="AK16" s="252"/>
      <c r="AL16" s="252"/>
      <c r="AM16" s="100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194"/>
      <c r="BJ16" s="194"/>
      <c r="BK16" s="194"/>
      <c r="BL16" s="194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</row>
    <row r="17" spans="2:86" s="195" customFormat="1" ht="15.95" customHeight="1">
      <c r="B17" s="140" t="s">
        <v>279</v>
      </c>
      <c r="C17" s="192"/>
      <c r="D17" s="253">
        <v>6</v>
      </c>
      <c r="E17" s="253">
        <v>6</v>
      </c>
      <c r="F17" s="253">
        <v>6</v>
      </c>
      <c r="G17" s="253">
        <v>6</v>
      </c>
      <c r="H17" s="253">
        <v>6</v>
      </c>
      <c r="I17" s="100" t="s">
        <v>407</v>
      </c>
      <c r="J17" s="100" t="s">
        <v>407</v>
      </c>
      <c r="K17" s="100" t="s">
        <v>407</v>
      </c>
      <c r="L17" s="100" t="s">
        <v>408</v>
      </c>
      <c r="M17" s="100" t="s">
        <v>409</v>
      </c>
      <c r="N17" s="100" t="s">
        <v>410</v>
      </c>
      <c r="O17" s="100" t="s">
        <v>410</v>
      </c>
      <c r="P17" s="100" t="s">
        <v>410</v>
      </c>
      <c r="Q17" s="100" t="s">
        <v>411</v>
      </c>
      <c r="R17" s="100" t="s">
        <v>411</v>
      </c>
      <c r="S17" s="100" t="s">
        <v>411</v>
      </c>
      <c r="T17" s="100" t="s">
        <v>412</v>
      </c>
      <c r="U17" s="100" t="s">
        <v>412</v>
      </c>
      <c r="V17" s="100" t="s">
        <v>413</v>
      </c>
      <c r="W17" s="100" t="s">
        <v>414</v>
      </c>
      <c r="X17" s="100" t="s">
        <v>415</v>
      </c>
      <c r="Y17" s="100" t="s">
        <v>416</v>
      </c>
      <c r="Z17" s="100" t="s">
        <v>416</v>
      </c>
      <c r="AA17" s="100" t="s">
        <v>417</v>
      </c>
      <c r="AB17" s="100" t="s">
        <v>418</v>
      </c>
      <c r="AC17" s="100" t="s">
        <v>419</v>
      </c>
      <c r="AD17" s="100" t="s">
        <v>420</v>
      </c>
      <c r="AE17" s="100" t="s">
        <v>421</v>
      </c>
      <c r="AF17" s="100" t="s">
        <v>422</v>
      </c>
      <c r="AG17" s="100" t="s">
        <v>423</v>
      </c>
      <c r="AH17" s="100" t="s">
        <v>72</v>
      </c>
      <c r="AI17" s="100" t="s">
        <v>72</v>
      </c>
      <c r="AJ17" s="254">
        <v>23.08</v>
      </c>
      <c r="AK17" s="254">
        <v>23.8</v>
      </c>
      <c r="AL17" s="254">
        <v>24.06</v>
      </c>
      <c r="AM17" s="100">
        <v>20.49</v>
      </c>
      <c r="AN17" s="96">
        <v>21.12</v>
      </c>
      <c r="AO17" s="96">
        <v>21.64</v>
      </c>
      <c r="AP17" s="96">
        <v>21.93</v>
      </c>
      <c r="AQ17" s="96">
        <v>18.329999999999998</v>
      </c>
      <c r="AR17" s="96">
        <v>19.690000000000001</v>
      </c>
      <c r="AS17" s="96">
        <v>20.43</v>
      </c>
      <c r="AT17" s="96">
        <v>15.69</v>
      </c>
      <c r="AU17" s="96">
        <v>14.35</v>
      </c>
      <c r="AV17" s="96">
        <v>12.5419</v>
      </c>
      <c r="AW17" s="96">
        <v>9.3747051471806806</v>
      </c>
      <c r="AX17" s="96">
        <v>11.6358803456869</v>
      </c>
      <c r="AY17" s="96">
        <v>12.914014183999999</v>
      </c>
      <c r="AZ17" s="96">
        <v>13.577008485082001</v>
      </c>
      <c r="BA17" s="96">
        <v>14.2695557621274</v>
      </c>
      <c r="BB17" s="96">
        <v>10.157393295005974</v>
      </c>
      <c r="BC17" s="96">
        <v>12.822551003635301</v>
      </c>
      <c r="BD17" s="96">
        <v>12.071099187532999</v>
      </c>
      <c r="BE17" s="96">
        <v>13.4743783078424</v>
      </c>
      <c r="BF17" s="96">
        <v>12.234157127115104</v>
      </c>
      <c r="BG17" s="96">
        <v>11.570277333242972</v>
      </c>
      <c r="BH17" s="96">
        <v>11.152670809528432</v>
      </c>
      <c r="BI17" s="96">
        <v>11.855030062618532</v>
      </c>
      <c r="BJ17" s="96">
        <v>13.363204424652944</v>
      </c>
      <c r="BK17" s="96">
        <v>11.412962844478011</v>
      </c>
      <c r="BL17" s="96">
        <v>10.270133485216531</v>
      </c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</row>
    <row r="18" spans="2:86" s="195" customFormat="1" ht="15.95" customHeight="1">
      <c r="B18" s="140" t="s">
        <v>280</v>
      </c>
      <c r="C18" s="192"/>
      <c r="D18" s="253">
        <v>6</v>
      </c>
      <c r="E18" s="253">
        <v>6</v>
      </c>
      <c r="F18" s="253">
        <v>6</v>
      </c>
      <c r="G18" s="253">
        <v>6</v>
      </c>
      <c r="H18" s="253">
        <v>6</v>
      </c>
      <c r="I18" s="100">
        <v>8</v>
      </c>
      <c r="J18" s="100">
        <v>8</v>
      </c>
      <c r="K18" s="100">
        <v>8</v>
      </c>
      <c r="L18" s="100">
        <v>8</v>
      </c>
      <c r="M18" s="100">
        <v>9</v>
      </c>
      <c r="N18" s="100" t="s">
        <v>424</v>
      </c>
      <c r="O18" s="100" t="s">
        <v>424</v>
      </c>
      <c r="P18" s="100">
        <v>12</v>
      </c>
      <c r="Q18" s="100">
        <v>12</v>
      </c>
      <c r="R18" s="100" t="s">
        <v>424</v>
      </c>
      <c r="S18" s="100" t="s">
        <v>425</v>
      </c>
      <c r="T18" s="100">
        <v>14</v>
      </c>
      <c r="U18" s="100">
        <v>14</v>
      </c>
      <c r="V18" s="100" t="s">
        <v>399</v>
      </c>
      <c r="W18" s="100" t="s">
        <v>426</v>
      </c>
      <c r="X18" s="100" t="s">
        <v>427</v>
      </c>
      <c r="Y18" s="100" t="s">
        <v>428</v>
      </c>
      <c r="Z18" s="100" t="s">
        <v>428</v>
      </c>
      <c r="AA18" s="100" t="s">
        <v>429</v>
      </c>
      <c r="AB18" s="100" t="s">
        <v>430</v>
      </c>
      <c r="AC18" s="100" t="s">
        <v>431</v>
      </c>
      <c r="AD18" s="100" t="s">
        <v>432</v>
      </c>
      <c r="AE18" s="100" t="s">
        <v>432</v>
      </c>
      <c r="AF18" s="100" t="s">
        <v>433</v>
      </c>
      <c r="AG18" s="100" t="s">
        <v>434</v>
      </c>
      <c r="AH18" s="100" t="s">
        <v>72</v>
      </c>
      <c r="AI18" s="100" t="s">
        <v>72</v>
      </c>
      <c r="AJ18" s="254">
        <v>20.6</v>
      </c>
      <c r="AK18" s="254">
        <v>20.149999999999999</v>
      </c>
      <c r="AL18" s="254">
        <v>19.5</v>
      </c>
      <c r="AM18" s="100">
        <v>16.8</v>
      </c>
      <c r="AN18" s="96">
        <v>19.52</v>
      </c>
      <c r="AO18" s="96">
        <v>20.54</v>
      </c>
      <c r="AP18" s="96">
        <v>20.39</v>
      </c>
      <c r="AQ18" s="96">
        <v>21.4</v>
      </c>
      <c r="AR18" s="96">
        <v>19.1120796244258</v>
      </c>
      <c r="AS18" s="96">
        <v>19.86</v>
      </c>
      <c r="AT18" s="96">
        <v>14.67</v>
      </c>
      <c r="AU18" s="96">
        <v>20.84</v>
      </c>
      <c r="AV18" s="96">
        <v>19.1252</v>
      </c>
      <c r="AW18" s="96">
        <v>19.033668934057701</v>
      </c>
      <c r="AX18" s="96">
        <v>34.454817688604599</v>
      </c>
      <c r="AY18" s="96">
        <v>22.554657631005899</v>
      </c>
      <c r="AZ18" s="96">
        <v>23.067172863210601</v>
      </c>
      <c r="BA18" s="96">
        <v>19.514876514331899</v>
      </c>
      <c r="BB18" s="96">
        <v>18.248673051149133</v>
      </c>
      <c r="BC18" s="96">
        <v>14.412530712014499</v>
      </c>
      <c r="BD18" s="96">
        <v>16.623249665665899</v>
      </c>
      <c r="BE18" s="96">
        <v>18.103656442435501</v>
      </c>
      <c r="BF18" s="96">
        <v>18.244880039868054</v>
      </c>
      <c r="BG18" s="96">
        <v>18.23436277634411</v>
      </c>
      <c r="BH18" s="96">
        <v>14.839942376627512</v>
      </c>
      <c r="BI18" s="96">
        <v>15.435750169753096</v>
      </c>
      <c r="BJ18" s="96">
        <v>13.932921770404802</v>
      </c>
      <c r="BK18" s="96">
        <v>13.272916970981191</v>
      </c>
      <c r="BL18" s="96">
        <v>8.4808095447040035</v>
      </c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</row>
    <row r="19" spans="2:86" s="195" customFormat="1" ht="15.95" customHeight="1">
      <c r="B19" s="140" t="s">
        <v>139</v>
      </c>
      <c r="C19" s="192"/>
      <c r="D19" s="253"/>
      <c r="E19" s="253"/>
      <c r="F19" s="253"/>
      <c r="G19" s="253"/>
      <c r="H19" s="253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254"/>
      <c r="AI19" s="254"/>
      <c r="AJ19" s="254"/>
      <c r="AK19" s="254"/>
      <c r="AL19" s="254"/>
      <c r="AM19" s="100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194"/>
      <c r="BJ19" s="194"/>
      <c r="BK19" s="194"/>
      <c r="BL19" s="194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</row>
    <row r="20" spans="2:86" s="95" customFormat="1" ht="15.95" customHeight="1">
      <c r="B20" s="139" t="s">
        <v>281</v>
      </c>
      <c r="C20" s="107"/>
      <c r="D20" s="108"/>
      <c r="E20" s="108"/>
      <c r="F20" s="108"/>
      <c r="G20" s="108"/>
      <c r="H20" s="108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108"/>
      <c r="AI20" s="108"/>
      <c r="AJ20" s="108"/>
      <c r="AK20" s="108"/>
      <c r="AL20" s="108"/>
      <c r="AM20" s="97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9"/>
      <c r="BJ20" s="99"/>
      <c r="BK20" s="99"/>
      <c r="BL20" s="99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</row>
    <row r="21" spans="2:86" s="195" customFormat="1" ht="15.95" customHeight="1">
      <c r="B21" s="139" t="s">
        <v>472</v>
      </c>
      <c r="C21" s="107"/>
      <c r="D21" s="252"/>
      <c r="E21" s="252"/>
      <c r="F21" s="252"/>
      <c r="G21" s="252"/>
      <c r="H21" s="252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252"/>
      <c r="AI21" s="252"/>
      <c r="AJ21" s="252"/>
      <c r="AK21" s="252"/>
      <c r="AL21" s="252"/>
      <c r="AM21" s="100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194"/>
      <c r="BJ21" s="194"/>
      <c r="BK21" s="194"/>
      <c r="BL21" s="194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</row>
    <row r="22" spans="2:86" ht="15.95" customHeight="1">
      <c r="B22" s="140" t="s">
        <v>263</v>
      </c>
      <c r="C22" s="192"/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8</v>
      </c>
      <c r="AD22" s="100">
        <v>6</v>
      </c>
      <c r="AE22" s="100">
        <v>6</v>
      </c>
      <c r="AF22" s="100">
        <v>6</v>
      </c>
      <c r="AG22" s="100">
        <v>0</v>
      </c>
      <c r="AH22" s="100" t="s">
        <v>72</v>
      </c>
      <c r="AI22" s="100" t="s">
        <v>72</v>
      </c>
      <c r="AJ22" s="254">
        <v>4.18</v>
      </c>
      <c r="AK22" s="254">
        <v>4.57</v>
      </c>
      <c r="AL22" s="254">
        <v>4.8099999999999996</v>
      </c>
      <c r="AM22" s="100">
        <v>5.47</v>
      </c>
      <c r="AN22" s="96">
        <v>5.42</v>
      </c>
      <c r="AO22" s="96">
        <v>5.21</v>
      </c>
      <c r="AP22" s="96">
        <v>5.15</v>
      </c>
      <c r="AQ22" s="96">
        <v>5.43</v>
      </c>
      <c r="AR22" s="96">
        <v>5.36</v>
      </c>
      <c r="AS22" s="96">
        <v>5.43</v>
      </c>
      <c r="AT22" s="96">
        <v>3.47</v>
      </c>
      <c r="AU22" s="96">
        <v>2.82</v>
      </c>
      <c r="AV22" s="96">
        <v>2.5512000000000001</v>
      </c>
      <c r="AW22" s="96">
        <v>2.4820567296798601</v>
      </c>
      <c r="AX22" s="96">
        <v>2.32635408853778</v>
      </c>
      <c r="AY22" s="96">
        <v>2.1373745257340899</v>
      </c>
      <c r="AZ22" s="96">
        <v>1.9220586610091299</v>
      </c>
      <c r="BA22" s="96">
        <v>1.9325345084166401</v>
      </c>
      <c r="BB22" s="96">
        <v>1.1064772015729478</v>
      </c>
      <c r="BC22" s="96">
        <v>1.0380829307052899</v>
      </c>
      <c r="BD22" s="96">
        <v>1.0281119949969</v>
      </c>
      <c r="BE22" s="96">
        <v>0.77720337919765603</v>
      </c>
      <c r="BF22" s="96">
        <v>0.78254146205052788</v>
      </c>
      <c r="BG22" s="96">
        <v>1.2006561229412998</v>
      </c>
      <c r="BH22" s="96">
        <v>0.94545606440098839</v>
      </c>
      <c r="BI22" s="96">
        <v>1.1165692649754912</v>
      </c>
      <c r="BJ22" s="96">
        <v>1.0485663195273047</v>
      </c>
      <c r="BK22" s="96">
        <v>1.0398014117236287</v>
      </c>
      <c r="BL22" s="96">
        <v>0.91877594221778602</v>
      </c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</row>
    <row r="23" spans="2:86" ht="15.95" customHeight="1">
      <c r="B23" s="140" t="s">
        <v>272</v>
      </c>
      <c r="C23" s="192"/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8.81</v>
      </c>
      <c r="AH23" s="100" t="s">
        <v>72</v>
      </c>
      <c r="AI23" s="100" t="s">
        <v>72</v>
      </c>
      <c r="AJ23" s="254">
        <v>5.23</v>
      </c>
      <c r="AK23" s="254">
        <v>5.85</v>
      </c>
      <c r="AL23" s="254">
        <v>6.15</v>
      </c>
      <c r="AM23" s="100">
        <v>6.11</v>
      </c>
      <c r="AN23" s="96">
        <v>7.97</v>
      </c>
      <c r="AO23" s="96">
        <v>7.09</v>
      </c>
      <c r="AP23" s="96">
        <v>7.83</v>
      </c>
      <c r="AQ23" s="96">
        <v>8.0500000000000007</v>
      </c>
      <c r="AR23" s="96">
        <v>9.5299999999999994</v>
      </c>
      <c r="AS23" s="96">
        <v>8.82</v>
      </c>
      <c r="AT23" s="96">
        <v>6.05</v>
      </c>
      <c r="AU23" s="96">
        <v>3.85</v>
      </c>
      <c r="AV23" s="96">
        <v>3.3580000000000001</v>
      </c>
      <c r="AW23" s="96">
        <v>3.8531961196398399</v>
      </c>
      <c r="AX23" s="96">
        <v>4.6275278629481003</v>
      </c>
      <c r="AY23" s="96">
        <v>5.4551696951457798</v>
      </c>
      <c r="AZ23" s="96">
        <v>5.5894766507932099</v>
      </c>
      <c r="BA23" s="96">
        <v>3.48767661456223</v>
      </c>
      <c r="BB23" s="96">
        <v>1.972416061012956</v>
      </c>
      <c r="BC23" s="96">
        <v>1.3156863518120001</v>
      </c>
      <c r="BD23" s="96">
        <v>0.69849457204061405</v>
      </c>
      <c r="BE23" s="96">
        <v>2.0079580250909901</v>
      </c>
      <c r="BF23" s="96">
        <v>0.97860276091506837</v>
      </c>
      <c r="BG23" s="96">
        <v>0.92460805241277055</v>
      </c>
      <c r="BH23" s="96">
        <v>0.7734741692997974</v>
      </c>
      <c r="BI23" s="96">
        <v>0.83426726509383475</v>
      </c>
      <c r="BJ23" s="96">
        <v>3.0178790148705579</v>
      </c>
      <c r="BK23" s="96">
        <v>2.6539561539712277</v>
      </c>
      <c r="BL23" s="96">
        <v>1.155829754399945</v>
      </c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</row>
    <row r="24" spans="2:86" ht="15.95" customHeight="1">
      <c r="B24" s="140" t="s">
        <v>273</v>
      </c>
      <c r="C24" s="192"/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7</v>
      </c>
      <c r="AE24" s="100">
        <v>7</v>
      </c>
      <c r="AF24" s="100">
        <v>7</v>
      </c>
      <c r="AG24" s="100">
        <v>8.81</v>
      </c>
      <c r="AH24" s="100" t="s">
        <v>72</v>
      </c>
      <c r="AI24" s="100" t="s">
        <v>72</v>
      </c>
      <c r="AJ24" s="100" t="s">
        <v>72</v>
      </c>
      <c r="AK24" s="254" t="s">
        <v>72</v>
      </c>
      <c r="AL24" s="254">
        <v>6.57</v>
      </c>
      <c r="AM24" s="100">
        <v>7.08</v>
      </c>
      <c r="AN24" s="96">
        <v>7.93</v>
      </c>
      <c r="AO24" s="96">
        <v>7.44</v>
      </c>
      <c r="AP24" s="96">
        <v>8.4</v>
      </c>
      <c r="AQ24" s="96">
        <v>8.39</v>
      </c>
      <c r="AR24" s="96">
        <v>9.75</v>
      </c>
      <c r="AS24" s="96">
        <v>8.6300000000000008</v>
      </c>
      <c r="AT24" s="96">
        <v>6.17</v>
      </c>
      <c r="AU24" s="96">
        <v>4.62</v>
      </c>
      <c r="AV24" s="96">
        <v>3.4481999999999999</v>
      </c>
      <c r="AW24" s="96">
        <v>4.2360660670111603</v>
      </c>
      <c r="AX24" s="96">
        <v>6.9789917579196503</v>
      </c>
      <c r="AY24" s="96">
        <v>5.9350269471750297</v>
      </c>
      <c r="AZ24" s="96">
        <v>6.5208276807930403</v>
      </c>
      <c r="BA24" s="96">
        <v>5.1007791134053804</v>
      </c>
      <c r="BB24" s="96">
        <v>2.0353737065722015</v>
      </c>
      <c r="BC24" s="96">
        <v>1.9816300013875501</v>
      </c>
      <c r="BD24" s="96">
        <v>1.4476321654529301</v>
      </c>
      <c r="BE24" s="96">
        <v>1.9317695685523799</v>
      </c>
      <c r="BF24" s="96">
        <v>2.4630398229108379</v>
      </c>
      <c r="BG24" s="96">
        <v>2.6945634082550618</v>
      </c>
      <c r="BH24" s="96">
        <v>2.4834436814147454</v>
      </c>
      <c r="BI24" s="96">
        <v>3.4505700118579599</v>
      </c>
      <c r="BJ24" s="96">
        <v>3.5992790521705147</v>
      </c>
      <c r="BK24" s="96">
        <v>4.4900479549764079</v>
      </c>
      <c r="BL24" s="96">
        <v>2.0939090577441362</v>
      </c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</row>
    <row r="25" spans="2:86" ht="15.95" customHeight="1">
      <c r="B25" s="140" t="s">
        <v>274</v>
      </c>
      <c r="C25" s="192"/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7.5</v>
      </c>
      <c r="AE25" s="100">
        <v>7.5</v>
      </c>
      <c r="AF25" s="100">
        <v>7.5</v>
      </c>
      <c r="AG25" s="100">
        <v>8.75</v>
      </c>
      <c r="AH25" s="100" t="s">
        <v>72</v>
      </c>
      <c r="AI25" s="100" t="s">
        <v>72</v>
      </c>
      <c r="AJ25" s="254">
        <v>5.71</v>
      </c>
      <c r="AK25" s="254">
        <v>6.32</v>
      </c>
      <c r="AL25" s="254">
        <v>6.62</v>
      </c>
      <c r="AM25" s="100">
        <v>7.39</v>
      </c>
      <c r="AN25" s="96">
        <v>8.1</v>
      </c>
      <c r="AO25" s="96">
        <v>8.0299999999999994</v>
      </c>
      <c r="AP25" s="96">
        <v>8.84</v>
      </c>
      <c r="AQ25" s="96">
        <v>9.02</v>
      </c>
      <c r="AR25" s="96">
        <v>9.7899999999999991</v>
      </c>
      <c r="AS25" s="96">
        <v>9.86</v>
      </c>
      <c r="AT25" s="96">
        <v>6.3</v>
      </c>
      <c r="AU25" s="96">
        <v>5.13</v>
      </c>
      <c r="AV25" s="96">
        <v>3.9626999999999999</v>
      </c>
      <c r="AW25" s="96">
        <v>4.8604206050420604</v>
      </c>
      <c r="AX25" s="96">
        <v>5.9252627782870002</v>
      </c>
      <c r="AY25" s="96">
        <v>6.5760757084067096</v>
      </c>
      <c r="AZ25" s="96">
        <v>6.6327227198703902</v>
      </c>
      <c r="BA25" s="96">
        <v>6.4634730913316698</v>
      </c>
      <c r="BB25" s="96">
        <v>3.2889970338236361</v>
      </c>
      <c r="BC25" s="96">
        <v>3.0499790356984802</v>
      </c>
      <c r="BD25" s="96">
        <v>2.9963724161366301</v>
      </c>
      <c r="BE25" s="96">
        <v>3.0754026025255099</v>
      </c>
      <c r="BF25" s="96">
        <v>2.384651047433513</v>
      </c>
      <c r="BG25" s="96">
        <v>3.3771755344140493</v>
      </c>
      <c r="BH25" s="96">
        <v>3.5374623542892705</v>
      </c>
      <c r="BI25" s="96">
        <v>4.0519047995442055</v>
      </c>
      <c r="BJ25" s="96">
        <v>5.2418221172272741</v>
      </c>
      <c r="BK25" s="96">
        <v>5.2920828330410599</v>
      </c>
      <c r="BL25" s="96">
        <v>3.4236455304849707</v>
      </c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</row>
    <row r="26" spans="2:86" ht="15.95" customHeight="1">
      <c r="B26" s="140" t="s">
        <v>282</v>
      </c>
      <c r="C26" s="192"/>
      <c r="D26" s="253">
        <v>0</v>
      </c>
      <c r="E26" s="253">
        <v>0</v>
      </c>
      <c r="F26" s="253">
        <v>0</v>
      </c>
      <c r="G26" s="253">
        <v>0</v>
      </c>
      <c r="H26" s="253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8</v>
      </c>
      <c r="AE26" s="100">
        <v>8</v>
      </c>
      <c r="AF26" s="100">
        <v>8</v>
      </c>
      <c r="AG26" s="100">
        <v>0</v>
      </c>
      <c r="AH26" s="100" t="s">
        <v>72</v>
      </c>
      <c r="AI26" s="100" t="s">
        <v>72</v>
      </c>
      <c r="AJ26" s="100" t="s">
        <v>72</v>
      </c>
      <c r="AK26" s="254" t="s">
        <v>72</v>
      </c>
      <c r="AL26" s="254" t="s">
        <v>72</v>
      </c>
      <c r="AM26" s="100" t="s">
        <v>72</v>
      </c>
      <c r="AN26" s="96">
        <v>9.11</v>
      </c>
      <c r="AO26" s="96">
        <v>8.7100000000000009</v>
      </c>
      <c r="AP26" s="96">
        <v>8.73</v>
      </c>
      <c r="AQ26" s="96">
        <v>9.31</v>
      </c>
      <c r="AR26" s="96">
        <v>10.199999999999999</v>
      </c>
      <c r="AS26" s="96">
        <v>9.9600000000000009</v>
      </c>
      <c r="AT26" s="96">
        <v>7.66</v>
      </c>
      <c r="AU26" s="96">
        <v>5.47</v>
      </c>
      <c r="AV26" s="96">
        <v>4.0236999999999998</v>
      </c>
      <c r="AW26" s="96">
        <v>5.0073162971720597</v>
      </c>
      <c r="AX26" s="96">
        <v>6.1660901030806796</v>
      </c>
      <c r="AY26" s="96">
        <v>6.5371032261337803</v>
      </c>
      <c r="AZ26" s="96">
        <v>6.5298600705824601</v>
      </c>
      <c r="BA26" s="96">
        <v>6.9635868199776301</v>
      </c>
      <c r="BB26" s="96">
        <v>3.493029584553887</v>
      </c>
      <c r="BC26" s="96">
        <v>3.1839661634711698</v>
      </c>
      <c r="BD26" s="96">
        <v>2.9710051079575401</v>
      </c>
      <c r="BE26" s="96">
        <v>3.9990793671409</v>
      </c>
      <c r="BF26" s="96">
        <v>3.2711563218715245</v>
      </c>
      <c r="BG26" s="96">
        <v>4.5788605341430433</v>
      </c>
      <c r="BH26" s="96">
        <v>3.546516148407068</v>
      </c>
      <c r="BI26" s="96">
        <v>4.2409001825656611</v>
      </c>
      <c r="BJ26" s="96">
        <v>4.4918920879473339</v>
      </c>
      <c r="BK26" s="96">
        <v>5.4752982019983181</v>
      </c>
      <c r="BL26" s="96">
        <v>3.6944500978984509</v>
      </c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</row>
    <row r="27" spans="2:86" ht="15.95" customHeight="1">
      <c r="B27" s="140" t="s">
        <v>276</v>
      </c>
      <c r="C27" s="192"/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8.5</v>
      </c>
      <c r="AE27" s="100">
        <v>8.5</v>
      </c>
      <c r="AF27" s="100">
        <v>8.5</v>
      </c>
      <c r="AG27" s="100">
        <v>8.81</v>
      </c>
      <c r="AH27" s="100" t="s">
        <v>72</v>
      </c>
      <c r="AI27" s="100" t="s">
        <v>72</v>
      </c>
      <c r="AJ27" s="254">
        <v>6.08</v>
      </c>
      <c r="AK27" s="254">
        <v>6.6</v>
      </c>
      <c r="AL27" s="254">
        <v>7.56</v>
      </c>
      <c r="AM27" s="100">
        <v>8.39</v>
      </c>
      <c r="AN27" s="96">
        <v>9.65</v>
      </c>
      <c r="AO27" s="96">
        <v>9.2899999999999991</v>
      </c>
      <c r="AP27" s="96">
        <v>9.68</v>
      </c>
      <c r="AQ27" s="96">
        <v>10.98</v>
      </c>
      <c r="AR27" s="96">
        <v>10.199999999999999</v>
      </c>
      <c r="AS27" s="96">
        <v>10.68</v>
      </c>
      <c r="AT27" s="96">
        <v>8.44</v>
      </c>
      <c r="AU27" s="96">
        <v>6.54</v>
      </c>
      <c r="AV27" s="96">
        <v>5.1924000000000001</v>
      </c>
      <c r="AW27" s="96">
        <v>5.8036498977303896</v>
      </c>
      <c r="AX27" s="96">
        <v>6.8707814366441804</v>
      </c>
      <c r="AY27" s="96">
        <v>7.3551823255538098</v>
      </c>
      <c r="AZ27" s="96">
        <v>7.3317633942807197</v>
      </c>
      <c r="BA27" s="96">
        <v>7.3066030863688898</v>
      </c>
      <c r="BB27" s="96">
        <v>4.3873246173074385</v>
      </c>
      <c r="BC27" s="96">
        <v>4.2350182977045003</v>
      </c>
      <c r="BD27" s="96">
        <v>4.12485036636867</v>
      </c>
      <c r="BE27" s="96">
        <v>3.9094451699839001</v>
      </c>
      <c r="BF27" s="96">
        <v>4.370142145615115</v>
      </c>
      <c r="BG27" s="96">
        <v>4.1853875255147432</v>
      </c>
      <c r="BH27" s="96">
        <v>4.8296538370719215</v>
      </c>
      <c r="BI27" s="96">
        <v>4.8861766951947079</v>
      </c>
      <c r="BJ27" s="96">
        <v>5.7868876593546679</v>
      </c>
      <c r="BK27" s="96">
        <v>6.7186744651808104</v>
      </c>
      <c r="BL27" s="96">
        <v>4.6151319868572926</v>
      </c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</row>
    <row r="28" spans="2:86" ht="15.95" customHeight="1">
      <c r="B28" s="140" t="s">
        <v>277</v>
      </c>
      <c r="C28" s="192"/>
      <c r="D28" s="253">
        <v>0</v>
      </c>
      <c r="E28" s="253">
        <v>0</v>
      </c>
      <c r="F28" s="253">
        <v>0</v>
      </c>
      <c r="G28" s="253">
        <v>0</v>
      </c>
      <c r="H28" s="253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8.5</v>
      </c>
      <c r="AE28" s="100">
        <v>8.5</v>
      </c>
      <c r="AF28" s="100">
        <v>8.5</v>
      </c>
      <c r="AG28" s="100">
        <v>0</v>
      </c>
      <c r="AH28" s="100" t="s">
        <v>72</v>
      </c>
      <c r="AI28" s="100" t="s">
        <v>72</v>
      </c>
      <c r="AJ28" s="100" t="s">
        <v>72</v>
      </c>
      <c r="AK28" s="100" t="s">
        <v>72</v>
      </c>
      <c r="AL28" s="100" t="s">
        <v>72</v>
      </c>
      <c r="AM28" s="100">
        <v>8.1199999999999992</v>
      </c>
      <c r="AN28" s="96">
        <v>10.3</v>
      </c>
      <c r="AO28" s="96">
        <v>9.84</v>
      </c>
      <c r="AP28" s="96">
        <v>9.99</v>
      </c>
      <c r="AQ28" s="96">
        <v>10.45</v>
      </c>
      <c r="AR28" s="96">
        <v>10.78</v>
      </c>
      <c r="AS28" s="96">
        <v>10.48</v>
      </c>
      <c r="AT28" s="96">
        <v>8.41</v>
      </c>
      <c r="AU28" s="96">
        <v>7.05</v>
      </c>
      <c r="AV28" s="96">
        <v>5.7765000000000004</v>
      </c>
      <c r="AW28" s="96">
        <v>6.7504528326633597</v>
      </c>
      <c r="AX28" s="96">
        <v>6.8828547285536397</v>
      </c>
      <c r="AY28" s="96">
        <v>7.4309458494458296</v>
      </c>
      <c r="AZ28" s="96">
        <v>7.5544291570602802</v>
      </c>
      <c r="BA28" s="96">
        <v>7.4865682800969804</v>
      </c>
      <c r="BB28" s="96">
        <v>4.6117150998340755</v>
      </c>
      <c r="BC28" s="96">
        <v>4.6547142061156102</v>
      </c>
      <c r="BD28" s="96">
        <v>4.9857905253041501</v>
      </c>
      <c r="BE28" s="96">
        <v>5.1095983400746103</v>
      </c>
      <c r="BF28" s="96">
        <v>4.9765465697839746</v>
      </c>
      <c r="BG28" s="96">
        <v>5.0521808632841188</v>
      </c>
      <c r="BH28" s="96">
        <v>5.1145285456780005</v>
      </c>
      <c r="BI28" s="96">
        <v>5.3631562035502869</v>
      </c>
      <c r="BJ28" s="96">
        <v>7.2185588567563173</v>
      </c>
      <c r="BK28" s="96">
        <v>7.3822878829077485</v>
      </c>
      <c r="BL28" s="96">
        <v>5.5943179708799224</v>
      </c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</row>
    <row r="29" spans="2:86" s="195" customFormat="1" ht="15.95" customHeight="1">
      <c r="B29" s="139" t="s">
        <v>283</v>
      </c>
      <c r="C29" s="107"/>
      <c r="D29" s="252"/>
      <c r="E29" s="252"/>
      <c r="F29" s="252"/>
      <c r="G29" s="252"/>
      <c r="H29" s="252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252"/>
      <c r="AK29" s="252"/>
      <c r="AL29" s="252"/>
      <c r="AM29" s="100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H29" s="194"/>
      <c r="BI29" s="194"/>
      <c r="BJ29" s="194"/>
      <c r="BK29" s="194"/>
      <c r="BL29" s="194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</row>
    <row r="30" spans="2:86" s="195" customFormat="1" ht="15.95" customHeight="1">
      <c r="B30" s="140" t="s">
        <v>279</v>
      </c>
      <c r="C30" s="192"/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 t="s">
        <v>72</v>
      </c>
      <c r="AI30" s="100" t="s">
        <v>72</v>
      </c>
      <c r="AJ30" s="100" t="s">
        <v>72</v>
      </c>
      <c r="AK30" s="100" t="s">
        <v>72</v>
      </c>
      <c r="AL30" s="254">
        <v>17.97</v>
      </c>
      <c r="AM30" s="100">
        <v>16.04</v>
      </c>
      <c r="AN30" s="96">
        <v>17.71</v>
      </c>
      <c r="AO30" s="96">
        <v>18.899999999999999</v>
      </c>
      <c r="AP30" s="96">
        <v>17.97</v>
      </c>
      <c r="AQ30" s="96">
        <v>15.15</v>
      </c>
      <c r="AR30" s="96">
        <v>15.56</v>
      </c>
      <c r="AS30" s="96">
        <v>16.47</v>
      </c>
      <c r="AT30" s="96">
        <v>11.86</v>
      </c>
      <c r="AU30" s="96">
        <v>11.37</v>
      </c>
      <c r="AV30" s="96">
        <v>10.0022</v>
      </c>
      <c r="AW30" s="96">
        <v>10.3515530656775</v>
      </c>
      <c r="AX30" s="96">
        <v>10.702271374064701</v>
      </c>
      <c r="AY30" s="96">
        <v>10.8615320612391</v>
      </c>
      <c r="AZ30" s="96">
        <v>12.631248998777201</v>
      </c>
      <c r="BA30" s="96">
        <v>12.447109111911001</v>
      </c>
      <c r="BB30" s="96">
        <v>9.7668861360303865</v>
      </c>
      <c r="BC30" s="96">
        <v>8.2851548911723096</v>
      </c>
      <c r="BD30" s="96">
        <v>8.3290553009836703</v>
      </c>
      <c r="BE30" s="96">
        <v>8.0278298542805597</v>
      </c>
      <c r="BF30" s="96">
        <v>8.7287822913177688</v>
      </c>
      <c r="BG30" s="96">
        <v>10.404754187880933</v>
      </c>
      <c r="BH30" s="96">
        <v>7.6447382654741585</v>
      </c>
      <c r="BI30" s="96">
        <v>8.5502290408396817</v>
      </c>
      <c r="BJ30" s="96">
        <v>11.032771585539875</v>
      </c>
      <c r="BK30" s="96">
        <v>9.4358010174230582</v>
      </c>
      <c r="BL30" s="96">
        <v>10.410712318184837</v>
      </c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</row>
    <row r="31" spans="2:86" s="195" customFormat="1" ht="15.95" customHeight="1">
      <c r="B31" s="140" t="s">
        <v>280</v>
      </c>
      <c r="C31" s="192"/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 t="s">
        <v>72</v>
      </c>
      <c r="AI31" s="100" t="s">
        <v>72</v>
      </c>
      <c r="AJ31" s="100" t="s">
        <v>72</v>
      </c>
      <c r="AK31" s="100" t="s">
        <v>72</v>
      </c>
      <c r="AL31" s="254">
        <v>17.260000000000002</v>
      </c>
      <c r="AM31" s="100">
        <v>15.88</v>
      </c>
      <c r="AN31" s="96">
        <v>18.7</v>
      </c>
      <c r="AO31" s="96">
        <v>18.149999999999999</v>
      </c>
      <c r="AP31" s="96">
        <v>18.13</v>
      </c>
      <c r="AQ31" s="96">
        <v>14.78</v>
      </c>
      <c r="AR31" s="96">
        <v>15.7481606836136</v>
      </c>
      <c r="AS31" s="96">
        <v>17.238176131917299</v>
      </c>
      <c r="AT31" s="96">
        <v>12.49</v>
      </c>
      <c r="AU31" s="96">
        <v>10.9</v>
      </c>
      <c r="AV31" s="96">
        <v>10.284000000000001</v>
      </c>
      <c r="AW31" s="96">
        <v>10.6891279653344</v>
      </c>
      <c r="AX31" s="96">
        <v>11.2263342694896</v>
      </c>
      <c r="AY31" s="96">
        <v>10.4742594986306</v>
      </c>
      <c r="AZ31" s="96">
        <v>13.9815328095497</v>
      </c>
      <c r="BA31" s="96">
        <v>11.860750703006699</v>
      </c>
      <c r="BB31" s="96">
        <v>10.055774584338884</v>
      </c>
      <c r="BC31" s="96">
        <v>9.4739921759723291</v>
      </c>
      <c r="BD31" s="96">
        <v>11.2044010363201</v>
      </c>
      <c r="BE31" s="96">
        <v>10.854284682062</v>
      </c>
      <c r="BF31" s="96">
        <v>10.967024821974926</v>
      </c>
      <c r="BG31" s="96">
        <v>10.014693618458653</v>
      </c>
      <c r="BH31" s="96">
        <v>9.0667263752911698</v>
      </c>
      <c r="BI31" s="96">
        <v>9.3613526742094741</v>
      </c>
      <c r="BJ31" s="96">
        <v>10.924558193117104</v>
      </c>
      <c r="BK31" s="96">
        <v>11.336583058575455</v>
      </c>
      <c r="BL31" s="96">
        <v>11.166463587361212</v>
      </c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</row>
    <row r="32" spans="2:86" s="195" customFormat="1" ht="9.75" customHeight="1" thickBot="1"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</row>
    <row r="33" spans="2:69" ht="18" customHeight="1">
      <c r="B33" s="90" t="s">
        <v>78</v>
      </c>
      <c r="C33" s="90" t="s">
        <v>315</v>
      </c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M33" s="194"/>
      <c r="BN33" s="194"/>
      <c r="BO33" s="194"/>
      <c r="BP33" s="194"/>
      <c r="BQ33" s="194"/>
    </row>
    <row r="34" spans="2:69" ht="18" customHeight="1">
      <c r="B34" s="90" t="s">
        <v>435</v>
      </c>
      <c r="C34" s="290" t="s">
        <v>473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L34" s="194"/>
      <c r="BM34" s="194"/>
      <c r="BN34" s="194"/>
      <c r="BO34" s="194"/>
      <c r="BP34" s="194"/>
      <c r="BQ34" s="194"/>
    </row>
    <row r="35" spans="2:69" ht="18" customHeight="1">
      <c r="B35" s="180" t="s">
        <v>185</v>
      </c>
      <c r="C35" s="90" t="s">
        <v>436</v>
      </c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L35" s="194"/>
      <c r="BM35" s="194"/>
      <c r="BN35" s="194"/>
      <c r="BO35" s="194"/>
      <c r="BP35" s="194"/>
      <c r="BQ35" s="194"/>
    </row>
    <row r="36" spans="2:69" ht="18" customHeight="1"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</row>
    <row r="37" spans="2:69" ht="18" customHeight="1">
      <c r="C37" s="243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</row>
    <row r="38" spans="2:69" ht="18" customHeight="1"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</row>
    <row r="39" spans="2:69" ht="18" customHeight="1"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</row>
    <row r="40" spans="2:69"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</row>
    <row r="41" spans="2:69"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</row>
    <row r="42" spans="2:69"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</row>
    <row r="43" spans="2:69"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</row>
    <row r="44" spans="2:69"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</row>
    <row r="45" spans="2:69"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</row>
    <row r="46" spans="2:69"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</row>
    <row r="47" spans="2:69"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</row>
    <row r="48" spans="2:69"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</row>
    <row r="49" spans="44:61"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</row>
    <row r="50" spans="44:61"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</row>
    <row r="51" spans="44:61"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</row>
    <row r="52" spans="44:61"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</row>
    <row r="53" spans="44:61"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</row>
    <row r="54" spans="44:61"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</row>
    <row r="55" spans="44:61"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</row>
    <row r="56" spans="44:61"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</row>
    <row r="57" spans="44:61"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44:61"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</row>
    <row r="59" spans="44:61"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</row>
    <row r="60" spans="44:61"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</row>
  </sheetData>
  <mergeCells count="2">
    <mergeCell ref="B3:C3"/>
    <mergeCell ref="C34:M34"/>
  </mergeCells>
  <printOptions verticalCentered="1"/>
  <pageMargins left="0.39370078740157483" right="0.39370078740157483" top="0.39370078740157483" bottom="0.39370078740157483" header="0" footer="0"/>
  <pageSetup paperSize="176" scale="24" orientation="portrait" r:id="rId1"/>
  <ignoredErrors>
    <ignoredError sqref="N21:BH22 N17:X20 AG17:BH20 Y17:AF20 Y15:AF16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BF82"/>
  <sheetViews>
    <sheetView zoomScale="80" zoomScaleNormal="80" zoomScaleSheetLayoutView="100" workbookViewId="0"/>
  </sheetViews>
  <sheetFormatPr baseColWidth="10" defaultRowHeight="12.75"/>
  <cols>
    <col min="1" max="1" width="2.88671875" style="91" customWidth="1"/>
    <col min="2" max="2" width="14.109375" style="90" customWidth="1"/>
    <col min="3" max="3" width="42" style="90" customWidth="1"/>
    <col min="4" max="13" width="7.44140625" style="90" customWidth="1"/>
    <col min="14" max="18" width="6" style="90" customWidth="1"/>
    <col min="19" max="20" width="6" style="90" bestFit="1" customWidth="1"/>
    <col min="21" max="23" width="6.109375" style="90" customWidth="1"/>
    <col min="24" max="26" width="6.109375" style="91" customWidth="1"/>
    <col min="27" max="29" width="6.33203125" style="91" customWidth="1"/>
    <col min="30" max="30" width="7.33203125" style="91" customWidth="1"/>
    <col min="31" max="34" width="8.77734375" style="91" customWidth="1"/>
    <col min="35" max="37" width="11.5546875" style="91"/>
    <col min="38" max="38" width="10.5546875" style="91" customWidth="1"/>
    <col min="39" max="41" width="11.5546875" style="91"/>
    <col min="42" max="42" width="9.88671875" style="91" customWidth="1"/>
    <col min="43" max="43" width="12.33203125" style="91" customWidth="1"/>
    <col min="44" max="16384" width="11.5546875" style="91"/>
  </cols>
  <sheetData>
    <row r="1" spans="2:58" ht="18" customHeight="1">
      <c r="B1" s="88" t="s">
        <v>437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2:58" ht="18" customHeight="1">
      <c r="B2" s="136" t="s">
        <v>316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58" ht="18" customHeight="1">
      <c r="B3" s="289" t="s">
        <v>438</v>
      </c>
      <c r="C3" s="289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58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</row>
    <row r="5" spans="2:58" s="95" customFormat="1" ht="30" customHeight="1" thickBot="1">
      <c r="B5" s="242" t="s">
        <v>326</v>
      </c>
      <c r="C5" s="94"/>
      <c r="D5" s="232">
        <v>1990</v>
      </c>
      <c r="E5" s="232">
        <v>1991</v>
      </c>
      <c r="F5" s="232">
        <v>1992</v>
      </c>
      <c r="G5" s="232">
        <v>1993</v>
      </c>
      <c r="H5" s="232">
        <v>1994</v>
      </c>
      <c r="I5" s="232">
        <v>1995</v>
      </c>
      <c r="J5" s="232">
        <v>1996</v>
      </c>
      <c r="K5" s="232">
        <v>1997</v>
      </c>
      <c r="L5" s="232">
        <v>1998</v>
      </c>
      <c r="M5" s="232">
        <v>1999</v>
      </c>
      <c r="N5" s="232">
        <v>2000</v>
      </c>
      <c r="O5" s="232">
        <v>2001</v>
      </c>
      <c r="P5" s="232">
        <v>2002</v>
      </c>
      <c r="Q5" s="232">
        <v>2003</v>
      </c>
      <c r="R5" s="232">
        <v>2004</v>
      </c>
      <c r="S5" s="232">
        <v>2005</v>
      </c>
      <c r="T5" s="232">
        <v>2006</v>
      </c>
      <c r="U5" s="232">
        <v>2007</v>
      </c>
      <c r="V5" s="232">
        <v>2008</v>
      </c>
      <c r="W5" s="232">
        <v>2009</v>
      </c>
      <c r="X5" s="232">
        <v>2010</v>
      </c>
      <c r="Y5" s="232">
        <v>2011</v>
      </c>
      <c r="Z5" s="232">
        <v>2012</v>
      </c>
      <c r="AA5" s="232">
        <v>2013</v>
      </c>
      <c r="AB5" s="232">
        <v>2014</v>
      </c>
      <c r="AC5" s="232">
        <v>2015</v>
      </c>
      <c r="AD5" s="232">
        <v>2016</v>
      </c>
      <c r="AE5" s="232">
        <v>2017</v>
      </c>
      <c r="AF5" s="232">
        <v>2018</v>
      </c>
      <c r="AG5" s="232">
        <v>2019</v>
      </c>
      <c r="AH5" s="232">
        <v>2020</v>
      </c>
    </row>
    <row r="6" spans="2:58" ht="15.95" customHeight="1"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199"/>
      <c r="Z6" s="199"/>
    </row>
    <row r="7" spans="2:58" s="95" customFormat="1" ht="15.95" customHeight="1">
      <c r="B7" s="138" t="s">
        <v>284</v>
      </c>
      <c r="C7" s="192"/>
      <c r="D7" s="253">
        <v>10</v>
      </c>
      <c r="E7" s="253">
        <v>15</v>
      </c>
      <c r="F7" s="253">
        <v>13</v>
      </c>
      <c r="G7" s="253">
        <v>12.37</v>
      </c>
      <c r="H7" s="253">
        <v>10.5</v>
      </c>
      <c r="I7" s="255">
        <v>0</v>
      </c>
      <c r="J7" s="255">
        <v>0</v>
      </c>
      <c r="K7" s="255">
        <v>0</v>
      </c>
      <c r="L7" s="255">
        <v>0</v>
      </c>
      <c r="M7" s="255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56">
        <v>0</v>
      </c>
      <c r="V7" s="256">
        <v>0</v>
      </c>
      <c r="W7" s="256">
        <v>0</v>
      </c>
      <c r="X7" s="256">
        <v>0</v>
      </c>
      <c r="Y7" s="256">
        <v>0</v>
      </c>
      <c r="Z7" s="256">
        <v>0</v>
      </c>
      <c r="AA7" s="237">
        <v>0</v>
      </c>
      <c r="AB7" s="237">
        <v>0</v>
      </c>
      <c r="AC7" s="237">
        <v>0</v>
      </c>
      <c r="AD7" s="237">
        <v>0</v>
      </c>
      <c r="AE7" s="178">
        <v>0</v>
      </c>
      <c r="AF7" s="178">
        <v>0</v>
      </c>
      <c r="AG7" s="178">
        <v>0</v>
      </c>
      <c r="AH7" s="178">
        <v>0</v>
      </c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99"/>
      <c r="AZ7" s="99"/>
      <c r="BA7" s="99"/>
      <c r="BB7" s="99"/>
      <c r="BC7" s="99"/>
      <c r="BD7" s="99"/>
      <c r="BE7" s="99"/>
      <c r="BF7" s="99"/>
    </row>
    <row r="8" spans="2:58" s="95" customFormat="1" ht="15.95" customHeight="1">
      <c r="B8" s="138" t="s">
        <v>285</v>
      </c>
      <c r="C8" s="245"/>
      <c r="D8" s="253">
        <v>8</v>
      </c>
      <c r="E8" s="253">
        <v>8</v>
      </c>
      <c r="F8" s="253">
        <v>7.5</v>
      </c>
      <c r="G8" s="253">
        <v>7.5</v>
      </c>
      <c r="H8" s="253">
        <v>7.5</v>
      </c>
      <c r="I8" s="100">
        <v>7.5</v>
      </c>
      <c r="J8" s="255">
        <v>0</v>
      </c>
      <c r="K8" s="255">
        <v>0</v>
      </c>
      <c r="L8" s="255">
        <v>0</v>
      </c>
      <c r="M8" s="255">
        <v>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6">
        <v>0</v>
      </c>
      <c r="U8" s="256">
        <v>0</v>
      </c>
      <c r="V8" s="256">
        <v>0</v>
      </c>
      <c r="W8" s="256">
        <v>0</v>
      </c>
      <c r="X8" s="256">
        <v>0</v>
      </c>
      <c r="Y8" s="256">
        <v>0</v>
      </c>
      <c r="Z8" s="256">
        <v>0</v>
      </c>
      <c r="AA8" s="237">
        <v>0</v>
      </c>
      <c r="AB8" s="237">
        <v>0</v>
      </c>
      <c r="AC8" s="237">
        <v>0</v>
      </c>
      <c r="AD8" s="237">
        <v>0</v>
      </c>
      <c r="AE8" s="178">
        <v>0</v>
      </c>
      <c r="AF8" s="178">
        <v>0</v>
      </c>
      <c r="AG8" s="178">
        <v>0</v>
      </c>
      <c r="AH8" s="178">
        <v>0</v>
      </c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99"/>
      <c r="AZ8" s="99"/>
      <c r="BA8" s="99"/>
      <c r="BB8" s="99"/>
      <c r="BC8" s="99"/>
      <c r="BD8" s="99"/>
      <c r="BE8" s="99"/>
      <c r="BF8" s="99"/>
    </row>
    <row r="9" spans="2:58" s="95" customFormat="1" ht="15.95" customHeight="1">
      <c r="B9" s="138" t="s">
        <v>286</v>
      </c>
      <c r="C9" s="245"/>
      <c r="D9" s="253">
        <v>10.5</v>
      </c>
      <c r="E9" s="253">
        <v>10.15</v>
      </c>
      <c r="F9" s="253">
        <v>10.15</v>
      </c>
      <c r="G9" s="253">
        <v>0</v>
      </c>
      <c r="H9" s="253">
        <v>0</v>
      </c>
      <c r="I9" s="253">
        <v>0</v>
      </c>
      <c r="J9" s="255">
        <v>0</v>
      </c>
      <c r="K9" s="255">
        <v>0</v>
      </c>
      <c r="L9" s="255">
        <v>0</v>
      </c>
      <c r="M9" s="255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6">
        <v>0</v>
      </c>
      <c r="U9" s="256">
        <v>0</v>
      </c>
      <c r="V9" s="256">
        <v>0</v>
      </c>
      <c r="W9" s="256">
        <v>0</v>
      </c>
      <c r="X9" s="256">
        <v>0</v>
      </c>
      <c r="Y9" s="256">
        <v>0</v>
      </c>
      <c r="Z9" s="256">
        <v>0</v>
      </c>
      <c r="AA9" s="237">
        <v>0</v>
      </c>
      <c r="AB9" s="237">
        <v>0</v>
      </c>
      <c r="AC9" s="237">
        <v>0</v>
      </c>
      <c r="AD9" s="237">
        <v>0</v>
      </c>
      <c r="AE9" s="178">
        <v>0</v>
      </c>
      <c r="AF9" s="178">
        <v>0</v>
      </c>
      <c r="AG9" s="178">
        <v>0</v>
      </c>
      <c r="AH9" s="178">
        <v>0</v>
      </c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99"/>
      <c r="AZ9" s="99"/>
      <c r="BA9" s="99"/>
      <c r="BB9" s="99"/>
      <c r="BC9" s="99"/>
      <c r="BD9" s="99"/>
      <c r="BE9" s="99"/>
      <c r="BF9" s="99"/>
    </row>
    <row r="10" spans="2:58" s="95" customFormat="1" ht="15.95" customHeight="1">
      <c r="B10" s="138" t="s">
        <v>287</v>
      </c>
      <c r="C10" s="192"/>
      <c r="D10" s="255">
        <v>0</v>
      </c>
      <c r="E10" s="255">
        <v>0</v>
      </c>
      <c r="F10" s="255">
        <v>0</v>
      </c>
      <c r="G10" s="253">
        <v>0</v>
      </c>
      <c r="H10" s="253">
        <v>42.58</v>
      </c>
      <c r="I10" s="100">
        <v>36</v>
      </c>
      <c r="J10" s="100">
        <v>48.206899999999997</v>
      </c>
      <c r="K10" s="100">
        <v>48.209000000000003</v>
      </c>
      <c r="L10" s="100">
        <v>42</v>
      </c>
      <c r="M10" s="100">
        <v>49.22</v>
      </c>
      <c r="N10" s="100">
        <v>79.59</v>
      </c>
      <c r="O10" s="100">
        <v>60</v>
      </c>
      <c r="P10" s="100">
        <v>60</v>
      </c>
      <c r="Q10" s="100">
        <v>60</v>
      </c>
      <c r="R10" s="100">
        <v>60</v>
      </c>
      <c r="S10" s="100">
        <v>60</v>
      </c>
      <c r="T10" s="100">
        <v>60</v>
      </c>
      <c r="U10" s="100">
        <v>60</v>
      </c>
      <c r="V10" s="100">
        <v>60</v>
      </c>
      <c r="W10" s="100">
        <v>60</v>
      </c>
      <c r="X10" s="100">
        <v>60</v>
      </c>
      <c r="Y10" s="100">
        <v>60</v>
      </c>
      <c r="Z10" s="100">
        <v>53.058872216752398</v>
      </c>
      <c r="AA10" s="111">
        <v>53.231472605040203</v>
      </c>
      <c r="AB10" s="111">
        <v>53.376403569944799</v>
      </c>
      <c r="AC10" s="111">
        <v>54.194530594516586</v>
      </c>
      <c r="AD10" s="111">
        <v>54.069029936757396</v>
      </c>
      <c r="AE10" s="111">
        <v>55.467453563696701</v>
      </c>
      <c r="AF10" s="111">
        <v>55.316977606339805</v>
      </c>
      <c r="AG10" s="111">
        <v>55.303812006121099</v>
      </c>
      <c r="AH10" s="111">
        <v>55.362162416003002</v>
      </c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99"/>
      <c r="AZ10" s="99"/>
      <c r="BA10" s="99"/>
      <c r="BB10" s="99"/>
      <c r="BC10" s="99"/>
      <c r="BD10" s="99"/>
      <c r="BE10" s="99"/>
      <c r="BF10" s="99"/>
    </row>
    <row r="11" spans="2:58" s="95" customFormat="1" ht="15.95" customHeight="1">
      <c r="B11" s="138" t="s">
        <v>288</v>
      </c>
      <c r="C11" s="192"/>
      <c r="D11" s="255">
        <v>0</v>
      </c>
      <c r="E11" s="255">
        <v>0</v>
      </c>
      <c r="F11" s="255">
        <v>0</v>
      </c>
      <c r="G11" s="253">
        <v>30.44</v>
      </c>
      <c r="H11" s="253">
        <v>29.3</v>
      </c>
      <c r="I11" s="100">
        <v>29.22</v>
      </c>
      <c r="J11" s="100">
        <v>33.488999999999997</v>
      </c>
      <c r="K11" s="100">
        <v>30.975000000000001</v>
      </c>
      <c r="L11" s="100">
        <v>30.564</v>
      </c>
      <c r="M11" s="100">
        <v>35.96</v>
      </c>
      <c r="N11" s="100">
        <v>44.06</v>
      </c>
      <c r="O11" s="100">
        <v>38.64</v>
      </c>
      <c r="P11" s="100">
        <v>42.47</v>
      </c>
      <c r="Q11" s="100">
        <v>35.94</v>
      </c>
      <c r="R11" s="100">
        <v>38.392000000000003</v>
      </c>
      <c r="S11" s="100">
        <v>40.072499999999998</v>
      </c>
      <c r="T11" s="100">
        <v>35.206000000000003</v>
      </c>
      <c r="U11" s="100">
        <v>8.5602499999999999</v>
      </c>
      <c r="V11" s="100">
        <v>11.4808</v>
      </c>
      <c r="W11" s="100">
        <v>6.15933333333333</v>
      </c>
      <c r="X11" s="100">
        <v>3.45</v>
      </c>
      <c r="Y11" s="100">
        <v>2.9769999999999999</v>
      </c>
      <c r="Z11" s="100">
        <v>2.7189999999999999</v>
      </c>
      <c r="AA11" s="111">
        <v>5.4089999999999998</v>
      </c>
      <c r="AB11" s="111">
        <v>4.8440000000000003</v>
      </c>
      <c r="AC11" s="111">
        <v>4.6985999999999999</v>
      </c>
      <c r="AD11" s="111">
        <v>5.3470000000000004</v>
      </c>
      <c r="AE11" s="111">
        <v>4.8940000000000001</v>
      </c>
      <c r="AF11" s="111">
        <v>0</v>
      </c>
      <c r="AG11" s="111">
        <v>0</v>
      </c>
      <c r="AH11" s="178">
        <v>0</v>
      </c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99"/>
      <c r="AZ11" s="99"/>
      <c r="BA11" s="99"/>
      <c r="BB11" s="99"/>
      <c r="BC11" s="99"/>
      <c r="BD11" s="99"/>
      <c r="BE11" s="99"/>
      <c r="BF11" s="99"/>
    </row>
    <row r="12" spans="2:58" s="95" customFormat="1" ht="15.95" customHeight="1">
      <c r="B12" s="138" t="s">
        <v>289</v>
      </c>
      <c r="C12" s="192"/>
      <c r="D12" s="255">
        <v>0</v>
      </c>
      <c r="E12" s="255">
        <v>0</v>
      </c>
      <c r="F12" s="255">
        <v>0</v>
      </c>
      <c r="G12" s="255">
        <v>0</v>
      </c>
      <c r="H12" s="255">
        <v>0</v>
      </c>
      <c r="I12" s="256">
        <v>0</v>
      </c>
      <c r="J12" s="100">
        <v>30.95</v>
      </c>
      <c r="K12" s="100">
        <v>35.46</v>
      </c>
      <c r="L12" s="100">
        <v>25.09</v>
      </c>
      <c r="M12" s="100">
        <v>29.49</v>
      </c>
      <c r="N12" s="100">
        <v>31.29</v>
      </c>
      <c r="O12" s="100">
        <v>23.68</v>
      </c>
      <c r="P12" s="100">
        <v>30.26</v>
      </c>
      <c r="Q12" s="100">
        <v>52.96</v>
      </c>
      <c r="R12" s="100">
        <v>60.717500000000001</v>
      </c>
      <c r="S12" s="100">
        <v>64.631850187657307</v>
      </c>
      <c r="T12" s="100">
        <v>44.1396662680812</v>
      </c>
      <c r="U12" s="100">
        <v>62.067242788728002</v>
      </c>
      <c r="V12" s="100">
        <v>69.655899179581397</v>
      </c>
      <c r="W12" s="100">
        <v>70.193017654521</v>
      </c>
      <c r="X12" s="100">
        <v>73.59</v>
      </c>
      <c r="Y12" s="100">
        <v>92.759783669508195</v>
      </c>
      <c r="Z12" s="100">
        <v>93.927337120736595</v>
      </c>
      <c r="AA12" s="111">
        <v>65.515676857014796</v>
      </c>
      <c r="AB12" s="111">
        <v>70.470562628296179</v>
      </c>
      <c r="AC12" s="111">
        <v>89.447370351514365</v>
      </c>
      <c r="AD12" s="111">
        <v>74.127869349237969</v>
      </c>
      <c r="AE12" s="111">
        <v>83.135160349854232</v>
      </c>
      <c r="AF12" s="111">
        <v>0</v>
      </c>
      <c r="AG12" s="111">
        <v>65</v>
      </c>
      <c r="AH12" s="178">
        <v>0</v>
      </c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99"/>
      <c r="AZ12" s="99"/>
      <c r="BA12" s="99"/>
      <c r="BB12" s="99"/>
      <c r="BC12" s="99"/>
      <c r="BD12" s="99"/>
      <c r="BE12" s="99"/>
      <c r="BF12" s="99"/>
    </row>
    <row r="13" spans="2:58" s="95" customFormat="1" ht="15.95" customHeight="1">
      <c r="B13" s="138" t="s">
        <v>290</v>
      </c>
      <c r="C13" s="192"/>
      <c r="D13" s="255"/>
      <c r="E13" s="255"/>
      <c r="F13" s="255"/>
      <c r="G13" s="255"/>
      <c r="H13" s="255"/>
      <c r="I13" s="255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11"/>
      <c r="AB13" s="111"/>
      <c r="AC13" s="111"/>
      <c r="AD13" s="111"/>
      <c r="AE13" s="111"/>
      <c r="AF13" s="111"/>
      <c r="AG13" s="111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99"/>
      <c r="AZ13" s="99"/>
      <c r="BA13" s="99"/>
      <c r="BB13" s="99"/>
      <c r="BC13" s="99"/>
      <c r="BD13" s="99"/>
      <c r="BE13" s="99"/>
      <c r="BF13" s="99"/>
    </row>
    <row r="14" spans="2:58" s="195" customFormat="1" ht="15.95" customHeight="1">
      <c r="B14" s="138" t="s">
        <v>291</v>
      </c>
      <c r="C14" s="192"/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0</v>
      </c>
      <c r="J14" s="100">
        <v>15.03</v>
      </c>
      <c r="K14" s="100">
        <v>15.709</v>
      </c>
      <c r="L14" s="100">
        <v>11.61</v>
      </c>
      <c r="M14" s="100">
        <v>12.86</v>
      </c>
      <c r="N14" s="100">
        <v>16.87</v>
      </c>
      <c r="O14" s="100">
        <v>11.41</v>
      </c>
      <c r="P14" s="100">
        <v>8.23</v>
      </c>
      <c r="Q14" s="100">
        <v>6.04</v>
      </c>
      <c r="R14" s="100">
        <v>4.92</v>
      </c>
      <c r="S14" s="100">
        <v>7.06</v>
      </c>
      <c r="T14" s="100">
        <v>7</v>
      </c>
      <c r="U14" s="100">
        <v>7.56</v>
      </c>
      <c r="V14" s="100">
        <v>8.75</v>
      </c>
      <c r="W14" s="100">
        <v>6.73</v>
      </c>
      <c r="X14" s="100">
        <v>0</v>
      </c>
      <c r="Y14" s="100">
        <v>2</v>
      </c>
      <c r="Z14" s="100">
        <v>2.5449999999999999</v>
      </c>
      <c r="AA14" s="111">
        <v>2.4009117978785</v>
      </c>
      <c r="AB14" s="111">
        <v>3.0936086658447022</v>
      </c>
      <c r="AC14" s="111">
        <v>4.8037090683254586</v>
      </c>
      <c r="AD14" s="111">
        <v>4.9348157208114447</v>
      </c>
      <c r="AE14" s="111">
        <v>2.2803079522859915</v>
      </c>
      <c r="AF14" s="111">
        <v>5.9250858135572688</v>
      </c>
      <c r="AG14" s="111">
        <v>0</v>
      </c>
      <c r="AH14" s="111">
        <v>1.51</v>
      </c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94"/>
      <c r="AZ14" s="194"/>
      <c r="BA14" s="194"/>
      <c r="BB14" s="194"/>
      <c r="BC14" s="194"/>
      <c r="BD14" s="194"/>
      <c r="BE14" s="194"/>
      <c r="BF14" s="194"/>
    </row>
    <row r="15" spans="2:58" s="195" customFormat="1" ht="15.95" customHeight="1">
      <c r="B15" s="138" t="s">
        <v>292</v>
      </c>
      <c r="C15" s="192"/>
      <c r="D15" s="255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100">
        <v>14.94</v>
      </c>
      <c r="K15" s="100">
        <v>16.28</v>
      </c>
      <c r="L15" s="100">
        <v>9.5</v>
      </c>
      <c r="M15" s="100">
        <v>11.63</v>
      </c>
      <c r="N15" s="100">
        <v>13</v>
      </c>
      <c r="O15" s="100">
        <v>11.03</v>
      </c>
      <c r="P15" s="100">
        <v>8</v>
      </c>
      <c r="Q15" s="100">
        <v>6.5</v>
      </c>
      <c r="R15" s="100">
        <v>4.8600000000000003</v>
      </c>
      <c r="S15" s="100">
        <v>6.32</v>
      </c>
      <c r="T15" s="100">
        <v>7.01</v>
      </c>
      <c r="U15" s="100">
        <v>7.99</v>
      </c>
      <c r="V15" s="100">
        <v>0</v>
      </c>
      <c r="W15" s="100">
        <v>0</v>
      </c>
      <c r="X15" s="100">
        <v>5</v>
      </c>
      <c r="Y15" s="100">
        <v>1.49</v>
      </c>
      <c r="Z15" s="100">
        <v>2.665</v>
      </c>
      <c r="AA15" s="111">
        <v>2.5</v>
      </c>
      <c r="AB15" s="111">
        <v>2</v>
      </c>
      <c r="AC15" s="111">
        <v>4.1199335990621258</v>
      </c>
      <c r="AD15" s="111">
        <v>5.5155443014277088</v>
      </c>
      <c r="AE15" s="111">
        <v>3.14</v>
      </c>
      <c r="AF15" s="111">
        <v>4.01</v>
      </c>
      <c r="AG15" s="111">
        <v>0</v>
      </c>
      <c r="AH15" s="111">
        <v>0</v>
      </c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94"/>
      <c r="AZ15" s="194"/>
      <c r="BA15" s="194"/>
      <c r="BB15" s="194"/>
      <c r="BC15" s="194"/>
      <c r="BD15" s="194"/>
      <c r="BE15" s="194"/>
      <c r="BF15" s="194"/>
    </row>
    <row r="16" spans="2:58" s="195" customFormat="1" ht="15.95" customHeight="1">
      <c r="B16" s="138" t="s">
        <v>293</v>
      </c>
      <c r="C16" s="192"/>
      <c r="D16" s="255">
        <v>0</v>
      </c>
      <c r="E16" s="255">
        <v>0</v>
      </c>
      <c r="F16" s="255">
        <v>0</v>
      </c>
      <c r="G16" s="255">
        <v>0</v>
      </c>
      <c r="H16" s="255">
        <v>0</v>
      </c>
      <c r="I16" s="255">
        <v>0</v>
      </c>
      <c r="J16" s="100">
        <v>15.59</v>
      </c>
      <c r="K16" s="100">
        <v>12.489000000000001</v>
      </c>
      <c r="L16" s="100">
        <v>9.8800000000000008</v>
      </c>
      <c r="M16" s="100">
        <v>12.63</v>
      </c>
      <c r="N16" s="100">
        <v>0</v>
      </c>
      <c r="O16" s="100">
        <v>0</v>
      </c>
      <c r="P16" s="256">
        <v>0</v>
      </c>
      <c r="Q16" s="100">
        <v>0</v>
      </c>
      <c r="R16" s="100">
        <v>4.32</v>
      </c>
      <c r="S16" s="100">
        <v>7.71</v>
      </c>
      <c r="T16" s="100">
        <v>9.92</v>
      </c>
      <c r="U16" s="100">
        <v>6.21</v>
      </c>
      <c r="V16" s="100">
        <v>7.72</v>
      </c>
      <c r="W16" s="100">
        <v>6.69</v>
      </c>
      <c r="X16" s="100">
        <v>3.81</v>
      </c>
      <c r="Y16" s="100">
        <v>1.76</v>
      </c>
      <c r="Z16" s="100">
        <v>1.54</v>
      </c>
      <c r="AA16" s="111">
        <v>2.48</v>
      </c>
      <c r="AB16" s="111">
        <v>0</v>
      </c>
      <c r="AC16" s="111">
        <v>4.4380684917996991</v>
      </c>
      <c r="AD16" s="111">
        <v>4.1496218083300276</v>
      </c>
      <c r="AE16" s="111">
        <v>3.48</v>
      </c>
      <c r="AF16" s="111">
        <v>5.6499639301308218</v>
      </c>
      <c r="AG16" s="111">
        <v>0</v>
      </c>
      <c r="AH16" s="111">
        <v>0</v>
      </c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94"/>
      <c r="AZ16" s="194"/>
      <c r="BA16" s="194"/>
      <c r="BB16" s="194"/>
      <c r="BC16" s="194"/>
      <c r="BD16" s="194"/>
      <c r="BE16" s="194"/>
      <c r="BF16" s="194"/>
    </row>
    <row r="17" spans="2:58" s="195" customFormat="1" ht="15.95" customHeight="1">
      <c r="B17" s="138" t="s">
        <v>294</v>
      </c>
      <c r="C17" s="192"/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0</v>
      </c>
      <c r="J17" s="100">
        <v>17.86</v>
      </c>
      <c r="K17" s="100">
        <v>12.27</v>
      </c>
      <c r="L17" s="100">
        <v>11.57</v>
      </c>
      <c r="M17" s="100">
        <v>15.71</v>
      </c>
      <c r="N17" s="100">
        <v>18.5</v>
      </c>
      <c r="O17" s="100">
        <v>13.6</v>
      </c>
      <c r="P17" s="256">
        <v>0</v>
      </c>
      <c r="Q17" s="100">
        <v>8.09</v>
      </c>
      <c r="R17" s="100">
        <v>5.83</v>
      </c>
      <c r="S17" s="100">
        <v>6.43</v>
      </c>
      <c r="T17" s="100">
        <v>9.91</v>
      </c>
      <c r="U17" s="100">
        <v>7.55</v>
      </c>
      <c r="V17" s="100">
        <v>9.1300000000000008</v>
      </c>
      <c r="W17" s="100">
        <v>5.84</v>
      </c>
      <c r="X17" s="100">
        <v>3.97</v>
      </c>
      <c r="Y17" s="100">
        <v>2.35</v>
      </c>
      <c r="Z17" s="100">
        <v>2.64</v>
      </c>
      <c r="AA17" s="111">
        <v>2.89</v>
      </c>
      <c r="AB17" s="111">
        <v>4.96</v>
      </c>
      <c r="AC17" s="111">
        <v>4.47</v>
      </c>
      <c r="AD17" s="111">
        <v>4.46</v>
      </c>
      <c r="AE17" s="111">
        <v>3.5482278095012765</v>
      </c>
      <c r="AF17" s="111">
        <v>4.1954678691022576</v>
      </c>
      <c r="AG17" s="111">
        <v>6.11</v>
      </c>
      <c r="AH17" s="111">
        <v>0</v>
      </c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94"/>
      <c r="AZ17" s="194"/>
      <c r="BA17" s="194"/>
      <c r="BB17" s="194"/>
      <c r="BC17" s="194"/>
      <c r="BD17" s="194"/>
      <c r="BE17" s="194"/>
      <c r="BF17" s="194"/>
    </row>
    <row r="18" spans="2:58" s="195" customFormat="1" ht="15.95" customHeight="1">
      <c r="B18" s="138" t="s">
        <v>295</v>
      </c>
      <c r="C18" s="192"/>
      <c r="D18" s="255">
        <v>0</v>
      </c>
      <c r="E18" s="255">
        <v>0</v>
      </c>
      <c r="F18" s="255">
        <v>0</v>
      </c>
      <c r="G18" s="255">
        <v>0</v>
      </c>
      <c r="H18" s="255">
        <v>0</v>
      </c>
      <c r="I18" s="255">
        <v>0</v>
      </c>
      <c r="J18" s="100">
        <v>16.869</v>
      </c>
      <c r="K18" s="100">
        <v>14.11</v>
      </c>
      <c r="L18" s="100">
        <v>13</v>
      </c>
      <c r="M18" s="257">
        <v>0</v>
      </c>
      <c r="N18" s="100">
        <v>16.63</v>
      </c>
      <c r="O18" s="100">
        <v>15.32</v>
      </c>
      <c r="P18" s="256">
        <v>0</v>
      </c>
      <c r="Q18" s="100">
        <v>10</v>
      </c>
      <c r="R18" s="100">
        <v>5.28</v>
      </c>
      <c r="S18" s="100">
        <v>7.29</v>
      </c>
      <c r="T18" s="100">
        <v>11.92</v>
      </c>
      <c r="U18" s="100">
        <v>8.35</v>
      </c>
      <c r="V18" s="100">
        <v>9.3000000000000007</v>
      </c>
      <c r="W18" s="100">
        <v>6.64</v>
      </c>
      <c r="X18" s="100">
        <v>3.11</v>
      </c>
      <c r="Y18" s="100">
        <v>2.0499999999999998</v>
      </c>
      <c r="Z18" s="100">
        <v>2.21</v>
      </c>
      <c r="AA18" s="111">
        <v>2.97</v>
      </c>
      <c r="AB18" s="111">
        <v>5</v>
      </c>
      <c r="AC18" s="111">
        <v>4.99</v>
      </c>
      <c r="AD18" s="111">
        <v>5.43</v>
      </c>
      <c r="AE18" s="237">
        <v>4.8099999999999996</v>
      </c>
      <c r="AF18" s="237">
        <v>7</v>
      </c>
      <c r="AG18" s="237">
        <v>7.1</v>
      </c>
      <c r="AH18" s="111">
        <v>0</v>
      </c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94"/>
      <c r="AZ18" s="194"/>
      <c r="BA18" s="194"/>
      <c r="BB18" s="194"/>
      <c r="BC18" s="194"/>
      <c r="BD18" s="194"/>
      <c r="BE18" s="194"/>
      <c r="BF18" s="194"/>
    </row>
    <row r="19" spans="2:58" s="195" customFormat="1" ht="15.95" customHeight="1">
      <c r="B19" s="138" t="s">
        <v>276</v>
      </c>
      <c r="C19" s="192"/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101">
        <v>16.459</v>
      </c>
      <c r="K19" s="101">
        <v>13.08</v>
      </c>
      <c r="L19" s="101">
        <v>15.12</v>
      </c>
      <c r="M19" s="259">
        <v>0</v>
      </c>
      <c r="N19" s="101">
        <v>14.36</v>
      </c>
      <c r="O19" s="101">
        <v>18.989999999999998</v>
      </c>
      <c r="P19" s="101">
        <v>16.420000000000002</v>
      </c>
      <c r="Q19" s="101">
        <v>7.18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101">
        <v>4.75</v>
      </c>
      <c r="Z19" s="201">
        <v>0</v>
      </c>
      <c r="AA19" s="237">
        <v>0</v>
      </c>
      <c r="AB19" s="111">
        <v>4</v>
      </c>
      <c r="AC19" s="237">
        <v>0</v>
      </c>
      <c r="AD19" s="237">
        <v>0</v>
      </c>
      <c r="AE19" s="111">
        <v>0</v>
      </c>
      <c r="AF19" s="111">
        <v>0</v>
      </c>
      <c r="AG19" s="111">
        <v>0</v>
      </c>
      <c r="AH19" s="111">
        <v>0</v>
      </c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94"/>
      <c r="AZ19" s="194"/>
      <c r="BA19" s="194"/>
      <c r="BB19" s="194"/>
      <c r="BC19" s="194"/>
      <c r="BD19" s="194"/>
      <c r="BE19" s="194"/>
      <c r="BF19" s="194"/>
    </row>
    <row r="20" spans="2:58" s="195" customFormat="1" ht="10.5" customHeight="1" thickBot="1"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200"/>
      <c r="AJ20" s="200"/>
      <c r="AK20" s="200"/>
      <c r="AL20" s="178"/>
      <c r="AM20" s="200"/>
      <c r="AN20" s="200"/>
      <c r="AO20" s="194"/>
      <c r="AP20" s="276"/>
      <c r="AQ20" s="277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</row>
    <row r="21" spans="2:58" s="95" customFormat="1" ht="18" customHeight="1">
      <c r="B21" s="204" t="s">
        <v>78</v>
      </c>
      <c r="C21" s="291" t="s">
        <v>451</v>
      </c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97"/>
      <c r="P21" s="97"/>
      <c r="Q21" s="97"/>
      <c r="R21" s="97"/>
      <c r="S21" s="97"/>
      <c r="T21" s="97"/>
      <c r="U21" s="97"/>
      <c r="V21" s="97"/>
      <c r="W21" s="97"/>
      <c r="X21" s="189"/>
      <c r="Y21" s="189"/>
      <c r="Z21" s="189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99"/>
      <c r="AP21" s="276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</row>
    <row r="22" spans="2:58" ht="18" customHeight="1">
      <c r="B22" s="180" t="s">
        <v>185</v>
      </c>
      <c r="C22" s="236" t="s">
        <v>439</v>
      </c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</row>
    <row r="23" spans="2:58" ht="18" customHeight="1"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</row>
    <row r="24" spans="2:58" ht="18" customHeight="1"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</row>
    <row r="25" spans="2:58" ht="18" customHeight="1"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</row>
    <row r="26" spans="2:58" ht="18" customHeight="1"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1"/>
      <c r="AG26" s="111"/>
      <c r="AH26" s="111"/>
      <c r="AI26" s="111"/>
      <c r="AJ26" s="111"/>
      <c r="AK26" s="111"/>
      <c r="AL26" s="111"/>
      <c r="AM26" s="111"/>
      <c r="AN26" s="111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</row>
    <row r="27" spans="2:58" ht="18" customHeight="1"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</row>
    <row r="28" spans="2:58"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</row>
    <row r="29" spans="2:58"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1"/>
      <c r="AG29" s="111"/>
      <c r="AH29" s="111"/>
      <c r="AI29" s="111"/>
      <c r="AJ29" s="111"/>
      <c r="AK29" s="111"/>
      <c r="AL29" s="111"/>
      <c r="AM29" s="111"/>
      <c r="AN29" s="111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</row>
    <row r="30" spans="2:58"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11"/>
      <c r="AG30" s="111"/>
      <c r="AH30" s="111"/>
      <c r="AI30" s="111"/>
      <c r="AJ30" s="111"/>
      <c r="AK30" s="111"/>
      <c r="AL30" s="111"/>
      <c r="AM30" s="111"/>
      <c r="AN30" s="111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</row>
    <row r="31" spans="2:58"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</row>
    <row r="32" spans="2:58"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</row>
    <row r="33" spans="14:58"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</row>
    <row r="34" spans="14:58"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</row>
    <row r="35" spans="14:58"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11"/>
      <c r="AG35" s="111"/>
      <c r="AH35" s="111"/>
      <c r="AI35" s="111"/>
      <c r="AJ35" s="111"/>
      <c r="AK35" s="111"/>
      <c r="AL35" s="111"/>
      <c r="AM35" s="111"/>
      <c r="AN35" s="111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</row>
    <row r="36" spans="14:58"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</row>
    <row r="37" spans="14:58"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11"/>
      <c r="AG37" s="111"/>
      <c r="AH37" s="111"/>
      <c r="AI37" s="111"/>
      <c r="AJ37" s="111"/>
      <c r="AK37" s="111"/>
      <c r="AL37" s="111"/>
      <c r="AM37" s="111"/>
      <c r="AN37" s="111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</row>
    <row r="38" spans="14:58"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</row>
    <row r="39" spans="14:58"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</row>
    <row r="40" spans="14:58"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</row>
    <row r="41" spans="14:58"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</row>
    <row r="42" spans="14:58"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</row>
    <row r="43" spans="14:58"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</row>
    <row r="44" spans="14:58"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</row>
    <row r="45" spans="14:58"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</row>
    <row r="46" spans="14:58"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</row>
    <row r="47" spans="14:58"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</row>
    <row r="48" spans="14:58"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</row>
    <row r="49" spans="14:58"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</row>
    <row r="50" spans="14:58"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</row>
    <row r="51" spans="14:58"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</row>
    <row r="52" spans="14:58"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</row>
    <row r="53" spans="14:58"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</row>
    <row r="54" spans="14:58"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</row>
    <row r="55" spans="14:58"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</row>
    <row r="56" spans="14:58"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</row>
    <row r="57" spans="14:58"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</row>
    <row r="58" spans="14:58"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</row>
    <row r="59" spans="14:58"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</row>
    <row r="60" spans="14:58"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</row>
    <row r="61" spans="14:58"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spans="14:58"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spans="14:58"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</row>
    <row r="64" spans="14:58"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</row>
    <row r="65" spans="14:40"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</row>
    <row r="66" spans="14:40"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</row>
    <row r="67" spans="14:40"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</row>
    <row r="68" spans="14:40"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</row>
    <row r="69" spans="14:40"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</row>
    <row r="70" spans="14:40"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</row>
    <row r="71" spans="14:40"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</row>
    <row r="72" spans="14:40"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</row>
    <row r="73" spans="14:40"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</row>
    <row r="74" spans="14:40"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</row>
    <row r="75" spans="14:40"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</row>
    <row r="76" spans="14:40"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</row>
    <row r="77" spans="14:40"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</row>
    <row r="78" spans="14:40"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</row>
    <row r="79" spans="14:40"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</row>
    <row r="80" spans="14:40"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</row>
    <row r="81" spans="14:40"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</row>
    <row r="82" spans="14:40"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</row>
  </sheetData>
  <mergeCells count="2">
    <mergeCell ref="B3:C3"/>
    <mergeCell ref="C21:N21"/>
  </mergeCells>
  <printOptions verticalCentered="1"/>
  <pageMargins left="0.39370078740157483" right="0.39370078740157483" top="0.39370078740157483" bottom="0.39370078740157483" header="0" footer="0"/>
  <pageSetup paperSize="176" scale="3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BG87"/>
  <sheetViews>
    <sheetView zoomScale="80" zoomScaleNormal="80" zoomScaleSheetLayoutView="100" workbookViewId="0"/>
  </sheetViews>
  <sheetFormatPr baseColWidth="10" defaultRowHeight="12.75"/>
  <cols>
    <col min="1" max="1" width="3.21875" style="91" customWidth="1"/>
    <col min="2" max="2" width="20.77734375" style="90" customWidth="1"/>
    <col min="3" max="3" width="15" style="90" customWidth="1"/>
    <col min="4" max="8" width="10.33203125" style="90" customWidth="1"/>
    <col min="9" max="18" width="8.33203125" style="90" bestFit="1" customWidth="1"/>
    <col min="19" max="20" width="9.33203125" style="91" bestFit="1" customWidth="1"/>
    <col min="21" max="21" width="10.21875" style="91" customWidth="1"/>
    <col min="22" max="16384" width="11.5546875" style="91"/>
  </cols>
  <sheetData>
    <row r="1" spans="2:59" ht="18" customHeight="1">
      <c r="B1" s="88" t="s">
        <v>440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2:59" ht="18" customHeight="1">
      <c r="B2" s="136" t="s">
        <v>296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59" ht="18" customHeight="1">
      <c r="B3" s="84" t="s">
        <v>441</v>
      </c>
      <c r="C3" s="84"/>
      <c r="D3" s="246"/>
      <c r="E3" s="246"/>
      <c r="F3" s="246"/>
      <c r="G3" s="246"/>
      <c r="H3" s="246"/>
      <c r="I3" s="286"/>
      <c r="J3" s="286"/>
      <c r="K3" s="286"/>
      <c r="L3" s="286"/>
      <c r="M3" s="286"/>
    </row>
    <row r="4" spans="2:59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59" s="95" customFormat="1" ht="30" customHeight="1" thickBot="1">
      <c r="B5" s="242" t="s">
        <v>145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59" ht="15.95" customHeight="1"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99"/>
      <c r="U6" s="199"/>
    </row>
    <row r="7" spans="2:59" s="95" customFormat="1" ht="15.95" customHeight="1">
      <c r="B7" s="190" t="s">
        <v>297</v>
      </c>
      <c r="C7" s="247"/>
      <c r="D7" s="247"/>
      <c r="E7" s="247"/>
      <c r="F7" s="247"/>
      <c r="G7" s="247"/>
      <c r="H7" s="24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189"/>
      <c r="U7" s="189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</row>
    <row r="8" spans="2:59" ht="15.95" customHeight="1">
      <c r="B8" s="140" t="s">
        <v>298</v>
      </c>
      <c r="D8" s="244">
        <v>945.94</v>
      </c>
      <c r="E8" s="244">
        <v>2246.06</v>
      </c>
      <c r="F8" s="244">
        <v>4596.93</v>
      </c>
      <c r="G8" s="244">
        <v>4067.65</v>
      </c>
      <c r="H8" s="244">
        <v>4076.96</v>
      </c>
      <c r="I8" s="244">
        <v>5008.58</v>
      </c>
      <c r="J8" s="244">
        <v>5508.63</v>
      </c>
      <c r="K8" s="244">
        <f>+K12+K15+K18+K21</f>
        <v>6049.9321372499999</v>
      </c>
      <c r="L8" s="244">
        <f t="shared" ref="L8:N9" si="0">+L12+L15+L18+L21</f>
        <v>5043.3255325399996</v>
      </c>
      <c r="M8" s="244">
        <f t="shared" si="0"/>
        <v>4760.2611959400001</v>
      </c>
      <c r="N8" s="244">
        <f t="shared" si="0"/>
        <v>4768.3316477299995</v>
      </c>
      <c r="O8" s="244">
        <v>3712.7862368699998</v>
      </c>
      <c r="P8" s="244">
        <v>4218.95549046</v>
      </c>
      <c r="Q8" s="244">
        <v>6576.9919213000012</v>
      </c>
      <c r="R8" s="244">
        <v>9912.9868253000004</v>
      </c>
      <c r="S8" s="244">
        <v>16514.837448830003</v>
      </c>
      <c r="T8" s="244">
        <v>12874.81</v>
      </c>
      <c r="U8" s="244">
        <v>15498.768905449999</v>
      </c>
      <c r="V8" s="244">
        <v>12113.839999999998</v>
      </c>
      <c r="W8" s="244">
        <v>14980.311785299999</v>
      </c>
      <c r="X8" s="244">
        <v>22712.700448280004</v>
      </c>
      <c r="Y8" s="244">
        <f>+Y12+Y15+Y18+Y21+Y24</f>
        <v>32425.242294640004</v>
      </c>
      <c r="Z8" s="244">
        <f>+Z12+Z15+Z18+Z21+Z24</f>
        <v>40430.670163829462</v>
      </c>
      <c r="AA8" s="244">
        <v>92488.033539200987</v>
      </c>
      <c r="AB8" s="244">
        <v>4944.3247684922771</v>
      </c>
      <c r="AC8" s="111">
        <v>4415.9367954215704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9" spans="2:59" ht="15.95" customHeight="1">
      <c r="B9" s="140" t="s">
        <v>299</v>
      </c>
      <c r="D9" s="244">
        <v>135.22</v>
      </c>
      <c r="E9" s="244">
        <v>112.13</v>
      </c>
      <c r="F9" s="244">
        <v>209.48</v>
      </c>
      <c r="G9" s="244">
        <v>193.88</v>
      </c>
      <c r="H9" s="244">
        <v>290.23</v>
      </c>
      <c r="I9" s="244">
        <v>402.78</v>
      </c>
      <c r="J9" s="244">
        <v>202.76</v>
      </c>
      <c r="K9" s="244">
        <f>+K13+K16+K19+K22</f>
        <v>177.93099999999998</v>
      </c>
      <c r="L9" s="244">
        <f t="shared" si="0"/>
        <v>224.2192</v>
      </c>
      <c r="M9" s="244">
        <f t="shared" si="0"/>
        <v>187.36409179999998</v>
      </c>
      <c r="N9" s="244">
        <f t="shared" si="0"/>
        <v>284.71222481000001</v>
      </c>
      <c r="O9" s="244">
        <v>239.01474093000002</v>
      </c>
      <c r="P9" s="244">
        <v>170.08383248999999</v>
      </c>
      <c r="Q9" s="244">
        <v>148.00852035999998</v>
      </c>
      <c r="R9" s="244">
        <v>54.587727270000002</v>
      </c>
      <c r="S9" s="244">
        <v>50.166324129999992</v>
      </c>
      <c r="T9" s="244">
        <v>64.56</v>
      </c>
      <c r="U9" s="244">
        <v>290.59167673000002</v>
      </c>
      <c r="V9" s="244">
        <v>447.81747297000004</v>
      </c>
      <c r="W9" s="244">
        <v>419.18766139000007</v>
      </c>
      <c r="X9" s="244">
        <v>369.95957011999997</v>
      </c>
      <c r="Y9" s="244">
        <f>+Y13+Y16+Y19+Y22+Y25</f>
        <v>435.91947305599996</v>
      </c>
      <c r="Z9" s="244">
        <f>+Z13+Z16+Z19+Z22+Z25</f>
        <v>201.48963458350494</v>
      </c>
      <c r="AA9" s="244">
        <v>287.60562704806296</v>
      </c>
      <c r="AB9" s="244">
        <v>143.49363135715288</v>
      </c>
      <c r="AC9" s="111">
        <v>902.2943755075961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</row>
    <row r="10" spans="2:59" ht="15.95" customHeight="1">
      <c r="B10" s="140"/>
      <c r="D10" s="244"/>
      <c r="E10" s="260"/>
      <c r="F10" s="260"/>
      <c r="G10" s="260"/>
      <c r="H10" s="260"/>
      <c r="I10" s="26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2:59" ht="15.95" customHeight="1">
      <c r="B11" s="139" t="s">
        <v>300</v>
      </c>
      <c r="C11" s="117"/>
      <c r="D11" s="9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</row>
    <row r="12" spans="2:59" ht="15.95" customHeight="1">
      <c r="B12" s="134" t="s">
        <v>298</v>
      </c>
      <c r="D12" s="96">
        <v>174.072</v>
      </c>
      <c r="E12" s="100">
        <v>674.97</v>
      </c>
      <c r="F12" s="100">
        <v>2275.951</v>
      </c>
      <c r="G12" s="100">
        <v>1908.462</v>
      </c>
      <c r="H12" s="100">
        <v>1208.8399999999999</v>
      </c>
      <c r="I12" s="100">
        <v>1573.644</v>
      </c>
      <c r="J12" s="100">
        <v>2331.736159</v>
      </c>
      <c r="K12" s="100">
        <v>2440.517652</v>
      </c>
      <c r="L12" s="100">
        <v>1478.0537399999998</v>
      </c>
      <c r="M12" s="100">
        <v>211.58632800000004</v>
      </c>
      <c r="N12" s="100">
        <v>85.151531000000006</v>
      </c>
      <c r="O12" s="100">
        <v>69.174404999999993</v>
      </c>
      <c r="P12" s="100">
        <v>450.08781299999998</v>
      </c>
      <c r="Q12" s="100">
        <v>1212.0939889999997</v>
      </c>
      <c r="R12" s="100">
        <v>6009.205833</v>
      </c>
      <c r="S12" s="100">
        <v>10063.940800000002</v>
      </c>
      <c r="T12" s="100">
        <v>6788.4709239999993</v>
      </c>
      <c r="U12" s="100">
        <v>7159.3934999999992</v>
      </c>
      <c r="V12" s="100">
        <v>6764.6511997899988</v>
      </c>
      <c r="W12" s="100">
        <v>9589.7724307500011</v>
      </c>
      <c r="X12" s="100">
        <v>13075.387497840002</v>
      </c>
      <c r="Y12" s="100">
        <v>14655.819335620003</v>
      </c>
      <c r="Z12" s="111">
        <v>21276.1305412</v>
      </c>
      <c r="AA12" s="111">
        <v>79488.143051400009</v>
      </c>
      <c r="AB12" s="111">
        <v>1271.7759625999997</v>
      </c>
      <c r="AC12" s="111">
        <v>2638.1436420999999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</row>
    <row r="13" spans="2:59" ht="15.95" customHeight="1">
      <c r="B13" s="134" t="s">
        <v>299</v>
      </c>
      <c r="D13" s="96">
        <v>121.37543039000001</v>
      </c>
      <c r="E13" s="100">
        <v>44.501532269999998</v>
      </c>
      <c r="F13" s="100">
        <v>40.173112869999997</v>
      </c>
      <c r="G13" s="100">
        <v>20.580500000000001</v>
      </c>
      <c r="H13" s="100">
        <v>15.888999999999999</v>
      </c>
      <c r="I13" s="100">
        <v>16.03180875</v>
      </c>
      <c r="J13" s="100">
        <v>16.039899999999999</v>
      </c>
      <c r="K13" s="100">
        <v>12.848999999999998</v>
      </c>
      <c r="L13" s="100">
        <v>13.152000000000001</v>
      </c>
      <c r="M13" s="100">
        <v>7.4489999999999981</v>
      </c>
      <c r="N13" s="100">
        <v>6.26</v>
      </c>
      <c r="O13" s="100">
        <v>1.7228999999999999</v>
      </c>
      <c r="P13" s="100">
        <v>2.6580000000000004</v>
      </c>
      <c r="Q13" s="100">
        <v>1.996</v>
      </c>
      <c r="R13" s="100">
        <v>1.665</v>
      </c>
      <c r="S13" s="100">
        <v>27.763999999999999</v>
      </c>
      <c r="T13" s="100">
        <v>15.481999999999999</v>
      </c>
      <c r="U13" s="100">
        <v>29.3</v>
      </c>
      <c r="V13" s="100">
        <v>46.106000000000002</v>
      </c>
      <c r="W13" s="100">
        <v>61.245999999999995</v>
      </c>
      <c r="X13" s="100">
        <v>47.182000000000002</v>
      </c>
      <c r="Y13" s="100">
        <v>47.658999999999999</v>
      </c>
      <c r="Z13" s="111">
        <v>57.544629977740115</v>
      </c>
      <c r="AA13" s="111">
        <v>116.29991442631329</v>
      </c>
      <c r="AB13" s="111">
        <v>68.100665599366593</v>
      </c>
      <c r="AC13" s="111">
        <v>867.5012569215296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</row>
    <row r="14" spans="2:59" ht="15.95" customHeight="1">
      <c r="B14" s="139" t="s">
        <v>301</v>
      </c>
      <c r="C14" s="117"/>
      <c r="D14" s="9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</row>
    <row r="15" spans="2:59" ht="15.95" customHeight="1">
      <c r="B15" s="134" t="s">
        <v>298</v>
      </c>
      <c r="D15" s="96">
        <v>215.69408985999999</v>
      </c>
      <c r="E15" s="100">
        <v>973.97254882000004</v>
      </c>
      <c r="F15" s="100">
        <v>669.71457239999995</v>
      </c>
      <c r="G15" s="100">
        <v>329.52789682000002</v>
      </c>
      <c r="H15" s="100">
        <v>498.26737292000001</v>
      </c>
      <c r="I15" s="100">
        <v>299.98043647999998</v>
      </c>
      <c r="J15" s="100">
        <v>635.68323916999998</v>
      </c>
      <c r="K15" s="100">
        <v>1556.5988077100001</v>
      </c>
      <c r="L15" s="100">
        <v>1775.2706579399999</v>
      </c>
      <c r="M15" s="100">
        <v>1881.5002679400002</v>
      </c>
      <c r="N15" s="100">
        <v>1818.58082025</v>
      </c>
      <c r="O15" s="100">
        <v>1360.1830711699999</v>
      </c>
      <c r="P15" s="100">
        <v>1727.6331638600002</v>
      </c>
      <c r="Q15" s="100">
        <v>2708.5607312600005</v>
      </c>
      <c r="R15" s="100">
        <v>852.6031547</v>
      </c>
      <c r="S15" s="100">
        <v>3506.9034696000003</v>
      </c>
      <c r="T15" s="100">
        <v>3454.8738053999996</v>
      </c>
      <c r="U15" s="100">
        <v>852.98315607999984</v>
      </c>
      <c r="V15" s="100">
        <v>1744.1619950199999</v>
      </c>
      <c r="W15" s="100">
        <v>3105.67052453</v>
      </c>
      <c r="X15" s="100">
        <v>1106.8951083100001</v>
      </c>
      <c r="Y15" s="100">
        <v>2026.0735806299999</v>
      </c>
      <c r="Z15" s="111">
        <v>2938.1270595194615</v>
      </c>
      <c r="AA15" s="111">
        <v>1146.0255259409771</v>
      </c>
      <c r="AB15" s="111">
        <v>257.17103510227798</v>
      </c>
      <c r="AC15" s="111">
        <v>335.27464433157002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</row>
    <row r="16" spans="2:59" ht="15.95" customHeight="1">
      <c r="B16" s="134" t="s">
        <v>299</v>
      </c>
      <c r="D16" s="96">
        <v>2.3539623199999999</v>
      </c>
      <c r="E16" s="100">
        <v>0.2</v>
      </c>
      <c r="F16" s="100">
        <v>4.3309449999999999E-2</v>
      </c>
      <c r="G16" s="100">
        <v>0</v>
      </c>
      <c r="H16" s="100">
        <v>0.12</v>
      </c>
      <c r="I16" s="100">
        <v>1.4999999999999999E-2</v>
      </c>
      <c r="J16" s="100">
        <v>1.1375E-2</v>
      </c>
      <c r="K16" s="100">
        <v>0</v>
      </c>
      <c r="L16" s="100">
        <v>0.1</v>
      </c>
      <c r="M16" s="100">
        <v>0</v>
      </c>
      <c r="N16" s="100">
        <v>0</v>
      </c>
      <c r="O16" s="100">
        <v>0</v>
      </c>
      <c r="P16" s="100">
        <v>0</v>
      </c>
      <c r="Q16" s="100">
        <v>3.7000000000000005E-2</v>
      </c>
      <c r="R16" s="100">
        <v>0.25</v>
      </c>
      <c r="S16" s="100">
        <v>0</v>
      </c>
      <c r="T16" s="100">
        <v>0.03</v>
      </c>
      <c r="U16" s="100">
        <v>2.72958021</v>
      </c>
      <c r="V16" s="100">
        <v>6.5047958599999998</v>
      </c>
      <c r="W16" s="100">
        <v>4.0947809400000006</v>
      </c>
      <c r="X16" s="100">
        <v>24.656498819999999</v>
      </c>
      <c r="Y16" s="100">
        <v>3.8305182899999997</v>
      </c>
      <c r="Z16" s="111">
        <v>2.1242320428194499</v>
      </c>
      <c r="AA16" s="111">
        <v>3.2376779514502436</v>
      </c>
      <c r="AB16" s="111">
        <v>0.83610451264204311</v>
      </c>
      <c r="AC16" s="111">
        <v>2.0907137491990104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</row>
    <row r="17" spans="2:59" ht="15.95" customHeight="1">
      <c r="B17" s="139" t="s">
        <v>302</v>
      </c>
      <c r="C17" s="117"/>
      <c r="D17" s="9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</row>
    <row r="18" spans="2:59" ht="15.95" customHeight="1">
      <c r="B18" s="134" t="s">
        <v>298</v>
      </c>
      <c r="D18" s="96">
        <v>556.08412855999995</v>
      </c>
      <c r="E18" s="100">
        <v>597.12340758000005</v>
      </c>
      <c r="F18" s="100">
        <v>1616.7799032200001</v>
      </c>
      <c r="G18" s="100">
        <v>1651.22287809</v>
      </c>
      <c r="H18" s="100">
        <v>736.87292196999999</v>
      </c>
      <c r="I18" s="100">
        <v>9.1384599999999993E-3</v>
      </c>
      <c r="J18" s="100">
        <v>2.5331944200000001</v>
      </c>
      <c r="K18" s="100">
        <v>8.0613177199999999</v>
      </c>
      <c r="L18" s="100">
        <v>63.378932290000002</v>
      </c>
      <c r="M18" s="100">
        <v>46.062500000000007</v>
      </c>
      <c r="N18" s="100">
        <v>42.173562320000002</v>
      </c>
      <c r="O18" s="100">
        <v>11.115610969999999</v>
      </c>
      <c r="P18" s="100">
        <v>115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11">
        <v>0</v>
      </c>
      <c r="AA18" s="111">
        <v>0</v>
      </c>
      <c r="AB18" s="111">
        <v>0</v>
      </c>
      <c r="AC18" s="111">
        <v>0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</row>
    <row r="19" spans="2:59" ht="15.95" customHeight="1">
      <c r="B19" s="134" t="s">
        <v>299</v>
      </c>
      <c r="D19" s="96">
        <v>11.48713234</v>
      </c>
      <c r="E19" s="100">
        <v>67.434350379999998</v>
      </c>
      <c r="F19" s="100">
        <v>169.06268904999999</v>
      </c>
      <c r="G19" s="100">
        <v>127.47892779999999</v>
      </c>
      <c r="H19" s="100">
        <v>113.60741098</v>
      </c>
      <c r="I19" s="100">
        <v>11.59640739</v>
      </c>
      <c r="J19" s="100">
        <v>12.307076390000001</v>
      </c>
      <c r="K19" s="100">
        <v>9.5223000000000013</v>
      </c>
      <c r="L19" s="100">
        <v>28.298399999999997</v>
      </c>
      <c r="M19" s="100">
        <v>10.3017</v>
      </c>
      <c r="N19" s="100">
        <v>31.317649790000004</v>
      </c>
      <c r="O19" s="100">
        <v>49.758440340000014</v>
      </c>
      <c r="P19" s="100">
        <v>4.4271711600000003</v>
      </c>
      <c r="Q19" s="100">
        <v>5.6392993800000006</v>
      </c>
      <c r="R19" s="100">
        <v>2.1490379100000001</v>
      </c>
      <c r="S19" s="100">
        <v>0.42324379000000001</v>
      </c>
      <c r="T19" s="100">
        <v>1.4692076999999999</v>
      </c>
      <c r="U19" s="100">
        <v>0</v>
      </c>
      <c r="V19" s="100">
        <v>0.1031236</v>
      </c>
      <c r="W19" s="100">
        <v>0.72564980000000001</v>
      </c>
      <c r="X19" s="100">
        <v>1.1163383100000002</v>
      </c>
      <c r="Y19" s="100">
        <v>3.3146161059999999</v>
      </c>
      <c r="Z19" s="111">
        <v>5.3688360046362753</v>
      </c>
      <c r="AA19" s="111">
        <v>2.7539002540429554</v>
      </c>
      <c r="AB19" s="111">
        <v>1.2742902992370391</v>
      </c>
      <c r="AC19" s="111">
        <v>1.8299613978866696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</row>
    <row r="20" spans="2:59" ht="15.95" customHeight="1">
      <c r="B20" s="139" t="s">
        <v>303</v>
      </c>
      <c r="C20" s="117"/>
      <c r="D20" s="96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</row>
    <row r="21" spans="2:59" ht="15.95" customHeight="1">
      <c r="B21" s="134" t="s">
        <v>304</v>
      </c>
      <c r="D21" s="96">
        <v>0</v>
      </c>
      <c r="E21" s="100">
        <v>0</v>
      </c>
      <c r="F21" s="100">
        <v>34.491318159999999</v>
      </c>
      <c r="G21" s="100">
        <v>178.44367038999999</v>
      </c>
      <c r="H21" s="100">
        <v>1632.97764026</v>
      </c>
      <c r="I21" s="100">
        <v>3134.9543038699999</v>
      </c>
      <c r="J21" s="100">
        <v>2538.6753839399998</v>
      </c>
      <c r="K21" s="100">
        <v>2044.75435982</v>
      </c>
      <c r="L21" s="100">
        <v>1726.6222023100001</v>
      </c>
      <c r="M21" s="100">
        <v>2621.1121000000003</v>
      </c>
      <c r="N21" s="100">
        <v>2822.42573416</v>
      </c>
      <c r="O21" s="100">
        <v>2272.3131497299996</v>
      </c>
      <c r="P21" s="100">
        <v>1926.2345136000001</v>
      </c>
      <c r="Q21" s="100">
        <v>2656.3372010400003</v>
      </c>
      <c r="R21" s="100">
        <v>3051.1778376000002</v>
      </c>
      <c r="S21" s="100">
        <v>2943.9931792299999</v>
      </c>
      <c r="T21" s="100">
        <v>2631.4911803099999</v>
      </c>
      <c r="U21" s="100">
        <v>7486.3922493699993</v>
      </c>
      <c r="V21" s="100">
        <v>3605.0334632100003</v>
      </c>
      <c r="W21" s="100">
        <v>2284.8688300200006</v>
      </c>
      <c r="X21" s="100">
        <v>8530.4178421300003</v>
      </c>
      <c r="Y21" s="100">
        <v>15743.349378390001</v>
      </c>
      <c r="Z21" s="111">
        <v>16216.41256311</v>
      </c>
      <c r="AA21" s="111">
        <v>11853.864961859999</v>
      </c>
      <c r="AB21" s="111">
        <v>3415.3777707899994</v>
      </c>
      <c r="AC21" s="111">
        <v>1442.5185089900001</v>
      </c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</row>
    <row r="22" spans="2:59" ht="15.95" customHeight="1">
      <c r="B22" s="134" t="s">
        <v>299</v>
      </c>
      <c r="D22" s="96">
        <v>0</v>
      </c>
      <c r="E22" s="100">
        <v>0</v>
      </c>
      <c r="F22" s="100">
        <v>0.20736056</v>
      </c>
      <c r="G22" s="100">
        <v>45.820244170000002</v>
      </c>
      <c r="H22" s="100">
        <v>160.61169516000001</v>
      </c>
      <c r="I22" s="100">
        <v>375.12792625999998</v>
      </c>
      <c r="J22" s="100">
        <v>174.40372325000001</v>
      </c>
      <c r="K22" s="100">
        <v>155.55969999999999</v>
      </c>
      <c r="L22" s="100">
        <v>182.6688</v>
      </c>
      <c r="M22" s="100">
        <v>169.61339179999999</v>
      </c>
      <c r="N22" s="100">
        <v>247.13457502</v>
      </c>
      <c r="O22" s="100">
        <v>187.53340058999999</v>
      </c>
      <c r="P22" s="100">
        <v>162.99866133</v>
      </c>
      <c r="Q22" s="100">
        <v>140.33622097999998</v>
      </c>
      <c r="R22" s="100">
        <v>50.523689359999999</v>
      </c>
      <c r="S22" s="100">
        <v>21.979080339999996</v>
      </c>
      <c r="T22" s="100">
        <v>47.552923950000007</v>
      </c>
      <c r="U22" s="100">
        <v>258.56209652000001</v>
      </c>
      <c r="V22" s="100">
        <v>387.26918468000002</v>
      </c>
      <c r="W22" s="100">
        <v>349.51097663000002</v>
      </c>
      <c r="X22" s="100">
        <v>287.75952334999999</v>
      </c>
      <c r="Y22" s="100">
        <v>379.04298492999999</v>
      </c>
      <c r="Z22" s="111">
        <v>135.65723588830912</v>
      </c>
      <c r="AA22" s="111">
        <v>164.78418211335486</v>
      </c>
      <c r="AB22" s="111">
        <v>72.437252795038461</v>
      </c>
      <c r="AC22" s="111">
        <v>29.252848405452319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</row>
    <row r="23" spans="2:59" ht="15.95" customHeight="1">
      <c r="B23" s="139" t="s">
        <v>309</v>
      </c>
      <c r="D23" s="9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</row>
    <row r="24" spans="2:59" ht="15.95" customHeight="1">
      <c r="B24" s="134" t="s">
        <v>310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11">
        <v>0</v>
      </c>
      <c r="AA24" s="111">
        <v>0</v>
      </c>
      <c r="AB24" s="111">
        <v>0</v>
      </c>
      <c r="AC24" s="111">
        <v>0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</row>
    <row r="25" spans="2:59" ht="15.95" customHeight="1">
      <c r="B25" s="134" t="s">
        <v>311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7.8343688300000007</v>
      </c>
      <c r="W25" s="100">
        <v>3.6102540200000002</v>
      </c>
      <c r="X25" s="100">
        <v>9.2452096399999988</v>
      </c>
      <c r="Y25" s="100">
        <v>2.0723537300000006</v>
      </c>
      <c r="Z25" s="111">
        <v>0.79470067</v>
      </c>
      <c r="AA25" s="111">
        <v>0.52995230290164841</v>
      </c>
      <c r="AB25" s="111">
        <v>0.84531815086876738</v>
      </c>
      <c r="AC25" s="111">
        <v>1.6195950335285414</v>
      </c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</row>
    <row r="26" spans="2:59" s="195" customFormat="1" ht="10.5" customHeight="1" thickBot="1">
      <c r="B26" s="196"/>
      <c r="C26" s="196"/>
      <c r="D26" s="196"/>
      <c r="E26" s="196"/>
      <c r="F26" s="196"/>
      <c r="G26" s="196"/>
      <c r="H26" s="196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</row>
    <row r="27" spans="2:59" ht="18" customHeight="1">
      <c r="B27" s="180" t="s">
        <v>185</v>
      </c>
      <c r="C27" s="90" t="s">
        <v>442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</row>
    <row r="28" spans="2:59" ht="18" customHeight="1"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</row>
    <row r="29" spans="2:59" ht="18" customHeight="1"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</row>
    <row r="30" spans="2:59" ht="18" customHeight="1"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</row>
    <row r="31" spans="2:59" ht="18" customHeight="1"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</row>
    <row r="32" spans="2:59"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</row>
    <row r="33" spans="9:59"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</row>
    <row r="34" spans="9:59"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</row>
    <row r="35" spans="9:59"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</row>
    <row r="36" spans="9:59"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</row>
    <row r="37" spans="9:59"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</row>
    <row r="38" spans="9:59"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</row>
    <row r="39" spans="9:59"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</row>
    <row r="40" spans="9:59"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</row>
    <row r="41" spans="9:59"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</row>
    <row r="42" spans="9:59"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</row>
    <row r="43" spans="9:59"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</row>
    <row r="44" spans="9:59"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</row>
    <row r="45" spans="9:59"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</row>
    <row r="46" spans="9:59"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</row>
    <row r="47" spans="9:59"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</row>
    <row r="48" spans="9:59"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</row>
    <row r="49" spans="9:59"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</row>
    <row r="50" spans="9:59"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</row>
    <row r="51" spans="9:59"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</row>
    <row r="52" spans="9:59"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</row>
    <row r="53" spans="9:59"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9:59"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</row>
    <row r="55" spans="9:59"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9:59"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9:59"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9:59"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9:59"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9:59"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9:59"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9:59"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9:59"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</row>
    <row r="64" spans="9:59"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</row>
    <row r="65" spans="9:41"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</row>
    <row r="66" spans="9:41"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</row>
    <row r="67" spans="9:41"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</row>
    <row r="68" spans="9:41"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</row>
    <row r="69" spans="9:41"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</row>
    <row r="70" spans="9:41"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</row>
    <row r="71" spans="9:41"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</row>
    <row r="72" spans="9:41"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</row>
    <row r="73" spans="9:41"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</row>
    <row r="74" spans="9:41"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</row>
    <row r="75" spans="9:41"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</row>
    <row r="76" spans="9:41"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</row>
    <row r="77" spans="9:41"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</row>
    <row r="78" spans="9:41"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</row>
    <row r="79" spans="9:41"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</row>
    <row r="80" spans="9:41"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</row>
    <row r="81" spans="9:41"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</row>
    <row r="82" spans="9:41"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</row>
    <row r="83" spans="9:41"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</row>
    <row r="84" spans="9:41"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</row>
    <row r="85" spans="9:41"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</row>
    <row r="86" spans="9:41"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</row>
    <row r="87" spans="9:41"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</row>
  </sheetData>
  <mergeCells count="1">
    <mergeCell ref="I3:M3"/>
  </mergeCells>
  <printOptions verticalCentered="1"/>
  <pageMargins left="0.39370078740157483" right="0.39370078740157483" top="0.39370078740157483" bottom="0.39370078740157483" header="0" footer="0"/>
  <pageSetup paperSize="176" scale="4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BG88"/>
  <sheetViews>
    <sheetView zoomScale="80" zoomScaleNormal="80" zoomScaleSheetLayoutView="100" workbookViewId="0"/>
  </sheetViews>
  <sheetFormatPr baseColWidth="10" defaultRowHeight="12.75"/>
  <cols>
    <col min="1" max="1" width="3.33203125" style="91" customWidth="1"/>
    <col min="2" max="2" width="13.88671875" style="90" customWidth="1"/>
    <col min="3" max="3" width="27.21875" style="90" customWidth="1"/>
    <col min="4" max="4" width="6.77734375" style="90" bestFit="1" customWidth="1"/>
    <col min="5" max="18" width="8.33203125" style="90" bestFit="1" customWidth="1"/>
    <col min="19" max="20" width="9.33203125" style="91" bestFit="1" customWidth="1"/>
    <col min="21" max="21" width="10.6640625" style="91" customWidth="1"/>
    <col min="22" max="16384" width="11.5546875" style="91"/>
  </cols>
  <sheetData>
    <row r="1" spans="2:59" ht="18" customHeight="1">
      <c r="B1" s="88" t="s">
        <v>443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2:59" ht="18" customHeight="1">
      <c r="B2" s="136" t="s">
        <v>305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59" ht="18" customHeight="1">
      <c r="B3" s="286" t="s">
        <v>444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2:59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2:59" s="95" customFormat="1" ht="30" customHeight="1" thickBot="1">
      <c r="B5" s="242" t="s">
        <v>145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59" ht="15.95" customHeight="1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199"/>
      <c r="U6" s="199"/>
    </row>
    <row r="7" spans="2:59" s="95" customFormat="1" ht="15.95" customHeight="1">
      <c r="B7" s="190" t="s">
        <v>306</v>
      </c>
      <c r="C7" s="247"/>
      <c r="D7" s="205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189"/>
      <c r="U7" s="189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</row>
    <row r="8" spans="2:59" ht="15.95" customHeight="1">
      <c r="B8" s="134" t="s">
        <v>298</v>
      </c>
      <c r="C8" s="117"/>
      <c r="D8" s="207">
        <v>945.85021842000003</v>
      </c>
      <c r="E8" s="208">
        <v>2246.0659563999998</v>
      </c>
      <c r="F8" s="208">
        <v>4596.9367937799998</v>
      </c>
      <c r="G8" s="208">
        <v>4067.6564453000001</v>
      </c>
      <c r="H8" s="208">
        <v>4076.9579351500001</v>
      </c>
      <c r="I8" s="208">
        <v>5008.5878788099999</v>
      </c>
      <c r="J8" s="209">
        <v>5508.6279765299996</v>
      </c>
      <c r="K8" s="209">
        <f t="shared" ref="K8:N9" si="0">+K12+K15+K18+K21+K28+K31+K34+K37</f>
        <v>6049.9321372499999</v>
      </c>
      <c r="L8" s="209">
        <f t="shared" si="0"/>
        <v>5043.3255325399996</v>
      </c>
      <c r="M8" s="209">
        <f t="shared" si="0"/>
        <v>4760.2611959400001</v>
      </c>
      <c r="N8" s="209">
        <f t="shared" si="0"/>
        <v>4768.3698480300009</v>
      </c>
      <c r="O8" s="209">
        <v>3712.7862368699998</v>
      </c>
      <c r="P8" s="209">
        <v>4218.955489670001</v>
      </c>
      <c r="Q8" s="209">
        <v>6576.9918213000001</v>
      </c>
      <c r="R8" s="209">
        <v>9912.9868262999989</v>
      </c>
      <c r="S8" s="209">
        <v>16514.83744883</v>
      </c>
      <c r="T8" s="209">
        <v>12874.81</v>
      </c>
      <c r="U8" s="209">
        <v>15498.768905349998</v>
      </c>
      <c r="V8" s="209">
        <v>12113.846677439999</v>
      </c>
      <c r="W8" s="209">
        <v>14980.3117853</v>
      </c>
      <c r="X8" s="209">
        <v>22712.700448280004</v>
      </c>
      <c r="Y8" s="209">
        <f>+Y12+Y15+Y18+Y21+Y24+Y28+Y31+Y34+Y37+Y40</f>
        <v>32425.242275640001</v>
      </c>
      <c r="Z8" s="209">
        <f>+Z12+Z15+Z18+Z21+Z24+Z28+Z31+Z34+Z37+Z40</f>
        <v>40430.682737929463</v>
      </c>
      <c r="AA8" s="209">
        <v>92488.033539200987</v>
      </c>
      <c r="AB8" s="209">
        <v>4944.3247684922771</v>
      </c>
      <c r="AC8" s="209">
        <v>4415.9367954215704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</row>
    <row r="9" spans="2:59" ht="15.95" customHeight="1">
      <c r="B9" s="134" t="s">
        <v>299</v>
      </c>
      <c r="D9" s="207">
        <v>135.21652505</v>
      </c>
      <c r="E9" s="208">
        <v>112.13588265</v>
      </c>
      <c r="F9" s="208">
        <v>209.48647192999999</v>
      </c>
      <c r="G9" s="208">
        <v>193.87967197</v>
      </c>
      <c r="H9" s="208">
        <v>290.22810614000002</v>
      </c>
      <c r="I9" s="208">
        <v>402.77114239999997</v>
      </c>
      <c r="J9" s="209">
        <v>202.76207464000001</v>
      </c>
      <c r="K9" s="209">
        <f t="shared" si="0"/>
        <v>177.91130868999997</v>
      </c>
      <c r="L9" s="209">
        <f t="shared" si="0"/>
        <v>224.08123002000002</v>
      </c>
      <c r="M9" s="209">
        <f t="shared" si="0"/>
        <v>187.36480111999998</v>
      </c>
      <c r="N9" s="209">
        <f t="shared" si="0"/>
        <v>284.74832480999999</v>
      </c>
      <c r="O9" s="209">
        <v>239.03474073000001</v>
      </c>
      <c r="P9" s="209">
        <v>170.02263271000001</v>
      </c>
      <c r="Q9" s="209">
        <v>132.45212084999997</v>
      </c>
      <c r="R9" s="209">
        <v>54.587727269999995</v>
      </c>
      <c r="S9" s="209">
        <v>50.166324129999992</v>
      </c>
      <c r="T9" s="209">
        <v>64.56</v>
      </c>
      <c r="U9" s="209">
        <v>290.59167673000002</v>
      </c>
      <c r="V9" s="209">
        <v>447.82509011999997</v>
      </c>
      <c r="W9" s="209">
        <v>419.15013958999998</v>
      </c>
      <c r="X9" s="209">
        <v>369.95956691999999</v>
      </c>
      <c r="Y9" s="209">
        <f>+Y13+Y16+Y19+Y22+Y25+Y29+Y32+Y35+Y38+Y41</f>
        <v>435.89947759</v>
      </c>
      <c r="Z9" s="209">
        <f>+Z13+Z16+Z19+Z22+Z25+Z29+Z32+Z35+Z38+Z41</f>
        <v>201.48706048350499</v>
      </c>
      <c r="AA9" s="209">
        <v>287.60562704806307</v>
      </c>
      <c r="AB9" s="209">
        <v>143.49363135715291</v>
      </c>
      <c r="AC9" s="209">
        <v>902.2843311059421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</row>
    <row r="10" spans="2:59" ht="15.95" customHeight="1">
      <c r="B10" s="139" t="s">
        <v>307</v>
      </c>
      <c r="D10" s="9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</row>
    <row r="11" spans="2:59" ht="15.95" customHeight="1">
      <c r="B11" s="139" t="s">
        <v>300</v>
      </c>
      <c r="D11" s="9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</row>
    <row r="12" spans="2:59" ht="15.95" customHeight="1">
      <c r="B12" s="134" t="s">
        <v>298</v>
      </c>
      <c r="D12" s="261">
        <v>121.164</v>
      </c>
      <c r="E12" s="100">
        <v>205.971</v>
      </c>
      <c r="F12" s="100">
        <v>138.09100000000001</v>
      </c>
      <c r="G12" s="100">
        <v>202.58500000000001</v>
      </c>
      <c r="H12" s="100">
        <v>151.976</v>
      </c>
      <c r="I12" s="100">
        <v>15.483000000000001</v>
      </c>
      <c r="J12" s="100">
        <v>1.3580000000000001</v>
      </c>
      <c r="K12" s="100">
        <v>0</v>
      </c>
      <c r="L12" s="100">
        <v>0</v>
      </c>
      <c r="M12" s="100">
        <v>0</v>
      </c>
      <c r="N12" s="100">
        <v>0</v>
      </c>
      <c r="O12" s="100">
        <v>69.174404999999993</v>
      </c>
      <c r="P12" s="100">
        <v>0</v>
      </c>
      <c r="Q12" s="100">
        <v>0</v>
      </c>
      <c r="R12" s="100">
        <v>274.91795000000002</v>
      </c>
      <c r="S12" s="100">
        <v>599.09069999999997</v>
      </c>
      <c r="T12" s="100">
        <v>0</v>
      </c>
      <c r="U12" s="100">
        <v>0</v>
      </c>
      <c r="V12" s="100">
        <v>8.9522807899999997</v>
      </c>
      <c r="W12" s="100">
        <v>39.972663750000002</v>
      </c>
      <c r="X12" s="100">
        <v>44.461029340000003</v>
      </c>
      <c r="Y12" s="100">
        <v>96.532248319999994</v>
      </c>
      <c r="Z12" s="111">
        <v>76.215620299999998</v>
      </c>
      <c r="AA12" s="111">
        <v>7.0537000000000001</v>
      </c>
      <c r="AB12" s="111">
        <v>18.669</v>
      </c>
      <c r="AC12" s="111">
        <v>0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</row>
    <row r="13" spans="2:59" ht="15.95" customHeight="1">
      <c r="B13" s="134" t="s">
        <v>299</v>
      </c>
      <c r="D13" s="261">
        <v>16.395</v>
      </c>
      <c r="E13" s="100">
        <v>36.521000000000001</v>
      </c>
      <c r="F13" s="100">
        <v>40.01</v>
      </c>
      <c r="G13" s="100">
        <v>20.580500000000001</v>
      </c>
      <c r="H13" s="100">
        <v>15.888999999999999</v>
      </c>
      <c r="I13" s="100">
        <v>16.03180875</v>
      </c>
      <c r="J13" s="100">
        <v>16.039899999999999</v>
      </c>
      <c r="K13" s="100">
        <v>12.848999999999998</v>
      </c>
      <c r="L13" s="100">
        <v>13.113</v>
      </c>
      <c r="M13" s="100">
        <v>7.4489999999999981</v>
      </c>
      <c r="N13" s="100">
        <v>6.3019999999999996</v>
      </c>
      <c r="O13" s="100">
        <v>1.7228999999999999</v>
      </c>
      <c r="P13" s="100">
        <v>2.6580000000000004</v>
      </c>
      <c r="Q13" s="100">
        <v>1.996</v>
      </c>
      <c r="R13" s="100">
        <v>1.665</v>
      </c>
      <c r="S13" s="100">
        <v>2.7640000000000002</v>
      </c>
      <c r="T13" s="100">
        <v>15.481999999999999</v>
      </c>
      <c r="U13" s="100">
        <v>29.3</v>
      </c>
      <c r="V13" s="100">
        <v>46.106000000000002</v>
      </c>
      <c r="W13" s="100">
        <v>61.245999999999995</v>
      </c>
      <c r="X13" s="100">
        <v>47.182000000000002</v>
      </c>
      <c r="Y13" s="100">
        <v>47.658999999999999</v>
      </c>
      <c r="Z13" s="111">
        <v>57.544629977740115</v>
      </c>
      <c r="AA13" s="111">
        <v>33.591302036598798</v>
      </c>
      <c r="AB13" s="111">
        <v>30.781604894770272</v>
      </c>
      <c r="AC13" s="111">
        <v>48.153129345442409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</row>
    <row r="14" spans="2:59" ht="15.95" customHeight="1">
      <c r="B14" s="139" t="s">
        <v>301</v>
      </c>
      <c r="D14" s="261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</row>
    <row r="15" spans="2:59" ht="15.95" customHeight="1">
      <c r="B15" s="134" t="s">
        <v>298</v>
      </c>
      <c r="D15" s="261">
        <v>7.64574745</v>
      </c>
      <c r="E15" s="100">
        <v>0.93925122000000005</v>
      </c>
      <c r="F15" s="100">
        <v>1.90965155</v>
      </c>
      <c r="G15" s="100">
        <v>1.52161367</v>
      </c>
      <c r="H15" s="100">
        <v>1.8947303200000001</v>
      </c>
      <c r="I15" s="100">
        <v>1.9578290000000002E-2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11.2317</v>
      </c>
      <c r="U15" s="100">
        <v>0</v>
      </c>
      <c r="V15" s="100">
        <v>0</v>
      </c>
      <c r="W15" s="100">
        <v>917.52059999999994</v>
      </c>
      <c r="X15" s="100">
        <v>44.657470000000004</v>
      </c>
      <c r="Y15" s="100">
        <v>0</v>
      </c>
      <c r="Z15" s="111">
        <v>12.865937600000001</v>
      </c>
      <c r="AA15" s="111">
        <v>1.998</v>
      </c>
      <c r="AB15" s="111">
        <v>0</v>
      </c>
      <c r="AC15" s="111">
        <v>0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</row>
    <row r="16" spans="2:59" ht="15.95" customHeight="1">
      <c r="B16" s="134" t="s">
        <v>299</v>
      </c>
      <c r="D16" s="261">
        <v>2.3128623199999998</v>
      </c>
      <c r="E16" s="100">
        <v>0.2</v>
      </c>
      <c r="F16" s="100">
        <v>0</v>
      </c>
      <c r="G16" s="100">
        <v>0</v>
      </c>
      <c r="H16" s="100">
        <v>0.12</v>
      </c>
      <c r="I16" s="100">
        <v>1.4999999999999999E-2</v>
      </c>
      <c r="J16" s="100">
        <v>1.1375E-2</v>
      </c>
      <c r="K16" s="100">
        <v>0</v>
      </c>
      <c r="L16" s="100">
        <v>0.1</v>
      </c>
      <c r="M16" s="100">
        <v>0</v>
      </c>
      <c r="N16" s="100">
        <v>0</v>
      </c>
      <c r="O16" s="100">
        <v>0</v>
      </c>
      <c r="P16" s="100">
        <v>0</v>
      </c>
      <c r="Q16" s="100">
        <v>3.7000000000000005E-2</v>
      </c>
      <c r="R16" s="100">
        <v>0.25</v>
      </c>
      <c r="S16" s="100">
        <v>0</v>
      </c>
      <c r="T16" s="100">
        <v>0.03</v>
      </c>
      <c r="U16" s="100">
        <v>2.72958021</v>
      </c>
      <c r="V16" s="100">
        <v>6.5045559999999991</v>
      </c>
      <c r="W16" s="100">
        <v>4.0947609400000005</v>
      </c>
      <c r="X16" s="100">
        <v>5.0564988199999998</v>
      </c>
      <c r="Y16" s="100">
        <v>3.8305233999999997</v>
      </c>
      <c r="Z16" s="111">
        <v>2.12165794281945</v>
      </c>
      <c r="AA16" s="111">
        <v>3.2376779514502436</v>
      </c>
      <c r="AB16" s="111">
        <v>0.83610451264204311</v>
      </c>
      <c r="AC16" s="111">
        <v>0.99025436245489951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</row>
    <row r="17" spans="2:59" ht="15.95" customHeight="1">
      <c r="B17" s="139" t="s">
        <v>302</v>
      </c>
      <c r="D17" s="261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</row>
    <row r="18" spans="2:59" ht="15.95" customHeight="1">
      <c r="B18" s="134" t="s">
        <v>298</v>
      </c>
      <c r="D18" s="261">
        <v>381.47667673000001</v>
      </c>
      <c r="E18" s="100">
        <v>157.78642201</v>
      </c>
      <c r="F18" s="100">
        <v>302.79831066999998</v>
      </c>
      <c r="G18" s="100">
        <v>119.38958737999999</v>
      </c>
      <c r="H18" s="100">
        <v>196.18857542000001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11">
        <v>0</v>
      </c>
      <c r="AA18" s="111">
        <v>0</v>
      </c>
      <c r="AB18" s="111">
        <v>0</v>
      </c>
      <c r="AC18" s="111">
        <v>0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</row>
    <row r="19" spans="2:59" ht="15.95" customHeight="1">
      <c r="B19" s="134" t="s">
        <v>299</v>
      </c>
      <c r="D19" s="261">
        <v>7.7489091099999996</v>
      </c>
      <c r="E19" s="100">
        <v>45.874218089999999</v>
      </c>
      <c r="F19" s="100">
        <v>51.327089000000001</v>
      </c>
      <c r="G19" s="100">
        <v>28.577300739999998</v>
      </c>
      <c r="H19" s="100">
        <v>36.406531119999997</v>
      </c>
      <c r="I19" s="100">
        <v>5.0839620400000003</v>
      </c>
      <c r="J19" s="100">
        <v>8.6382661899999995</v>
      </c>
      <c r="K19" s="100">
        <v>6.7588995000000001</v>
      </c>
      <c r="L19" s="100">
        <v>7.8040187599999999</v>
      </c>
      <c r="M19" s="100">
        <v>0.24687993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0.68816929999999998</v>
      </c>
      <c r="X19" s="100">
        <v>1.1163383100000002</v>
      </c>
      <c r="Y19" s="100">
        <v>3.3146155300000002</v>
      </c>
      <c r="Z19" s="111">
        <v>5.3688360046362753</v>
      </c>
      <c r="AA19" s="111">
        <v>2.7539002540429554</v>
      </c>
      <c r="AB19" s="111">
        <v>1.2742902992370391</v>
      </c>
      <c r="AC19" s="111">
        <v>1.8299613978866696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</row>
    <row r="20" spans="2:59" ht="15.95" customHeight="1">
      <c r="B20" s="139" t="s">
        <v>303</v>
      </c>
      <c r="D20" s="26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</row>
    <row r="21" spans="2:59" ht="15.95" customHeight="1">
      <c r="B21" s="134" t="s">
        <v>298</v>
      </c>
      <c r="C21" s="117"/>
      <c r="D21" s="261">
        <v>0</v>
      </c>
      <c r="E21" s="100">
        <v>0</v>
      </c>
      <c r="F21" s="100">
        <v>0</v>
      </c>
      <c r="G21" s="100">
        <v>0</v>
      </c>
      <c r="H21" s="100">
        <v>4.0195587499999998</v>
      </c>
      <c r="I21" s="100">
        <v>86.279598320000005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0.24149694999999999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11">
        <v>0</v>
      </c>
      <c r="AA21" s="111">
        <v>0</v>
      </c>
      <c r="AB21" s="111">
        <v>0</v>
      </c>
      <c r="AC21" s="111">
        <v>0</v>
      </c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</row>
    <row r="22" spans="2:59" ht="15.95" customHeight="1">
      <c r="B22" s="134" t="s">
        <v>299</v>
      </c>
      <c r="D22" s="261">
        <v>0</v>
      </c>
      <c r="E22" s="100">
        <v>0</v>
      </c>
      <c r="F22" s="100">
        <v>0</v>
      </c>
      <c r="G22" s="100">
        <v>0.56316900000000003</v>
      </c>
      <c r="H22" s="100">
        <v>3.7965622899999998</v>
      </c>
      <c r="I22" s="100">
        <v>23.593519319999999</v>
      </c>
      <c r="J22" s="100">
        <v>3.2971399999999998E-2</v>
      </c>
      <c r="K22" s="100">
        <v>0</v>
      </c>
      <c r="L22" s="100">
        <v>0.57498327999999999</v>
      </c>
      <c r="M22" s="100">
        <v>0.94711442000000012</v>
      </c>
      <c r="N22" s="100">
        <v>0.14042000999999998</v>
      </c>
      <c r="O22" s="100">
        <v>0.36685672999999996</v>
      </c>
      <c r="P22" s="100">
        <v>9.5855490000000002E-2</v>
      </c>
      <c r="Q22" s="100">
        <v>0.15834444</v>
      </c>
      <c r="R22" s="100">
        <v>0.12289345</v>
      </c>
      <c r="S22" s="100">
        <v>0</v>
      </c>
      <c r="T22" s="100">
        <v>8.7312920000000002E-2</v>
      </c>
      <c r="U22" s="100">
        <v>1.3280472699999999</v>
      </c>
      <c r="V22" s="100">
        <v>2.0992664200000002</v>
      </c>
      <c r="W22" s="100">
        <v>0.74822089000000003</v>
      </c>
      <c r="X22" s="100">
        <v>0.33169041999999999</v>
      </c>
      <c r="Y22" s="100">
        <v>0.83306680999999994</v>
      </c>
      <c r="Z22" s="111">
        <v>1.1203611235002993</v>
      </c>
      <c r="AA22" s="111">
        <v>12.160073904874302</v>
      </c>
      <c r="AB22" s="111">
        <v>0</v>
      </c>
      <c r="AC22" s="111">
        <v>5.0089701425670673E-2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</row>
    <row r="23" spans="2:59" ht="15.95" customHeight="1">
      <c r="B23" s="139" t="s">
        <v>309</v>
      </c>
      <c r="D23" s="261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</row>
    <row r="24" spans="2:59" ht="15.95" customHeight="1">
      <c r="B24" s="134" t="s">
        <v>310</v>
      </c>
      <c r="D24" s="261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11">
        <v>0</v>
      </c>
      <c r="AA24" s="111">
        <v>0</v>
      </c>
      <c r="AB24" s="111">
        <v>0</v>
      </c>
      <c r="AC24" s="111">
        <v>0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</row>
    <row r="25" spans="2:59" ht="15.95" customHeight="1">
      <c r="B25" s="134" t="s">
        <v>311</v>
      </c>
      <c r="D25" s="26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7.8422671000000008</v>
      </c>
      <c r="W25" s="100">
        <v>3.6102540200000002</v>
      </c>
      <c r="X25" s="100">
        <v>3.9470855900000004</v>
      </c>
      <c r="Y25" s="100">
        <v>2.0723537300000006</v>
      </c>
      <c r="Z25" s="111">
        <v>0.79470067</v>
      </c>
      <c r="AA25" s="111">
        <v>0.52995230290164841</v>
      </c>
      <c r="AB25" s="111">
        <v>0.84531815086876738</v>
      </c>
      <c r="AC25" s="111">
        <v>1.6195950335285414</v>
      </c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</row>
    <row r="26" spans="2:59" ht="15.95" customHeight="1">
      <c r="B26" s="139" t="s">
        <v>308</v>
      </c>
      <c r="C26" s="117"/>
      <c r="D26" s="26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</row>
    <row r="27" spans="2:59" ht="15.95" customHeight="1">
      <c r="B27" s="139" t="s">
        <v>300</v>
      </c>
      <c r="D27" s="261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</row>
    <row r="28" spans="2:59" ht="15.95" customHeight="1">
      <c r="B28" s="134" t="s">
        <v>298</v>
      </c>
      <c r="D28" s="261">
        <v>52.908000000000001</v>
      </c>
      <c r="E28" s="100">
        <v>468.99900000000002</v>
      </c>
      <c r="F28" s="100">
        <v>2137.86</v>
      </c>
      <c r="G28" s="100">
        <v>1705.877</v>
      </c>
      <c r="H28" s="100">
        <v>1056.864</v>
      </c>
      <c r="I28" s="100">
        <v>1558.1610000000001</v>
      </c>
      <c r="J28" s="100">
        <v>2330.3781589999999</v>
      </c>
      <c r="K28" s="100">
        <v>2440.517652</v>
      </c>
      <c r="L28" s="100">
        <v>1478.0537399999998</v>
      </c>
      <c r="M28" s="100">
        <v>211.58632799999998</v>
      </c>
      <c r="N28" s="100">
        <v>85.151531000000006</v>
      </c>
      <c r="O28" s="100">
        <v>0</v>
      </c>
      <c r="P28" s="100">
        <v>450.08781299999998</v>
      </c>
      <c r="Q28" s="100">
        <v>1212.0939889999997</v>
      </c>
      <c r="R28" s="209">
        <v>5734.2878839999985</v>
      </c>
      <c r="S28" s="209">
        <v>9464.8500999999997</v>
      </c>
      <c r="T28" s="209">
        <v>6788.4705239999994</v>
      </c>
      <c r="U28" s="209">
        <v>7159.3934999999992</v>
      </c>
      <c r="V28" s="209">
        <v>6755.6989439999988</v>
      </c>
      <c r="W28" s="209">
        <v>9549.7997670000004</v>
      </c>
      <c r="X28" s="209">
        <v>13030.926468500002</v>
      </c>
      <c r="Y28" s="209">
        <v>14559.2870673</v>
      </c>
      <c r="Z28" s="111">
        <v>21199.914920899999</v>
      </c>
      <c r="AA28" s="111">
        <v>79481.089351400005</v>
      </c>
      <c r="AB28" s="111">
        <v>1253.1069625999999</v>
      </c>
      <c r="AC28" s="111">
        <v>2638.1436420999999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</row>
    <row r="29" spans="2:59" ht="15.95" customHeight="1">
      <c r="B29" s="134" t="s">
        <v>299</v>
      </c>
      <c r="D29" s="261">
        <v>104.98043039</v>
      </c>
      <c r="E29" s="100">
        <v>7.9805322700000003</v>
      </c>
      <c r="F29" s="100">
        <v>0.16311286999999999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209">
        <v>0</v>
      </c>
      <c r="S29" s="209">
        <v>25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111">
        <v>0</v>
      </c>
      <c r="AA29" s="111">
        <v>82.708612389714503</v>
      </c>
      <c r="AB29" s="111">
        <v>37.319060704596325</v>
      </c>
      <c r="AC29" s="111">
        <v>819.34812757608722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</row>
    <row r="30" spans="2:59" ht="15.95" customHeight="1">
      <c r="B30" s="139" t="s">
        <v>301</v>
      </c>
      <c r="D30" s="261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209"/>
      <c r="S30" s="209"/>
      <c r="T30" s="209"/>
      <c r="U30" s="209"/>
      <c r="V30" s="209"/>
      <c r="W30" s="209"/>
      <c r="X30" s="209"/>
      <c r="Y30" s="209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</row>
    <row r="31" spans="2:59" ht="15.95" customHeight="1">
      <c r="B31" s="134" t="s">
        <v>298</v>
      </c>
      <c r="D31" s="261">
        <v>208.04834241</v>
      </c>
      <c r="E31" s="100">
        <v>973.03329759999997</v>
      </c>
      <c r="F31" s="100">
        <v>667.80492085000003</v>
      </c>
      <c r="G31" s="100">
        <v>328.00628315</v>
      </c>
      <c r="H31" s="100">
        <v>496.37264260000001</v>
      </c>
      <c r="I31" s="100">
        <v>299.96085819000001</v>
      </c>
      <c r="J31" s="100">
        <v>635.68323916999998</v>
      </c>
      <c r="K31" s="100">
        <v>1556.5988077100001</v>
      </c>
      <c r="L31" s="100">
        <v>1775.2706579399999</v>
      </c>
      <c r="M31" s="100">
        <v>1881.5001679400002</v>
      </c>
      <c r="N31" s="100">
        <v>1818.62802025</v>
      </c>
      <c r="O31" s="100">
        <v>1360.1830711699999</v>
      </c>
      <c r="P31" s="100">
        <v>1727.6331630700001</v>
      </c>
      <c r="Q31" s="100">
        <v>2708.5606312600003</v>
      </c>
      <c r="R31" s="209">
        <v>852.6031547</v>
      </c>
      <c r="S31" s="209">
        <v>3506.9034696000003</v>
      </c>
      <c r="T31" s="209">
        <v>3443.6424056999999</v>
      </c>
      <c r="U31" s="209">
        <v>852.98315597999999</v>
      </c>
      <c r="V31" s="209">
        <v>1744.1619894400001</v>
      </c>
      <c r="W31" s="209">
        <v>2188.1499245300001</v>
      </c>
      <c r="X31" s="209">
        <v>1062.23763831</v>
      </c>
      <c r="Y31" s="209">
        <v>2026.0735806299999</v>
      </c>
      <c r="Z31" s="111">
        <v>2925.2636960194609</v>
      </c>
      <c r="AA31" s="111">
        <v>1144.0275259409771</v>
      </c>
      <c r="AB31" s="111">
        <v>257.17103510227798</v>
      </c>
      <c r="AC31" s="111">
        <v>335.27464433157002</v>
      </c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</row>
    <row r="32" spans="2:59" ht="15.95" customHeight="1">
      <c r="B32" s="134" t="s">
        <v>299</v>
      </c>
      <c r="D32" s="261">
        <v>4.1099999999999998E-2</v>
      </c>
      <c r="E32" s="100">
        <v>0</v>
      </c>
      <c r="F32" s="100">
        <v>4.3309449999999999E-2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19.600000000000001</v>
      </c>
      <c r="Y32" s="209">
        <v>0</v>
      </c>
      <c r="Z32" s="111">
        <v>0</v>
      </c>
      <c r="AA32" s="111">
        <v>0</v>
      </c>
      <c r="AB32" s="111">
        <v>0</v>
      </c>
      <c r="AC32" s="111">
        <v>1.100459386744111</v>
      </c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</row>
    <row r="33" spans="2:59" ht="15.95" customHeight="1">
      <c r="B33" s="139" t="s">
        <v>302</v>
      </c>
      <c r="D33" s="26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209"/>
      <c r="S33" s="209"/>
      <c r="T33" s="209"/>
      <c r="U33" s="209"/>
      <c r="V33" s="209"/>
      <c r="W33" s="209"/>
      <c r="X33" s="209"/>
      <c r="Y33" s="209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</row>
    <row r="34" spans="2:59" ht="15.95" customHeight="1">
      <c r="B34" s="134" t="s">
        <v>298</v>
      </c>
      <c r="D34" s="261">
        <v>174.60745183</v>
      </c>
      <c r="E34" s="100">
        <v>439.33698557000002</v>
      </c>
      <c r="F34" s="100">
        <v>1313.98159255</v>
      </c>
      <c r="G34" s="100">
        <v>1531.83329071</v>
      </c>
      <c r="H34" s="100">
        <v>540.68434654999999</v>
      </c>
      <c r="I34" s="100">
        <v>9.1384599999999993E-3</v>
      </c>
      <c r="J34" s="100">
        <v>2.5331944200000001</v>
      </c>
      <c r="K34" s="100">
        <v>8.0613177199999999</v>
      </c>
      <c r="L34" s="100">
        <v>63.378932290000002</v>
      </c>
      <c r="M34" s="100">
        <v>46.062500000000007</v>
      </c>
      <c r="N34" s="100">
        <v>42.164562320000002</v>
      </c>
      <c r="O34" s="100">
        <v>11.115610969999999</v>
      </c>
      <c r="P34" s="100">
        <v>115</v>
      </c>
      <c r="Q34" s="100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111">
        <v>0</v>
      </c>
      <c r="AA34" s="111">
        <v>0</v>
      </c>
      <c r="AB34" s="111">
        <v>0</v>
      </c>
      <c r="AC34" s="111">
        <v>0</v>
      </c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</row>
    <row r="35" spans="2:59" ht="15.95" customHeight="1">
      <c r="B35" s="134" t="s">
        <v>299</v>
      </c>
      <c r="D35" s="261">
        <v>3.73822323</v>
      </c>
      <c r="E35" s="100">
        <v>21.560132289999999</v>
      </c>
      <c r="F35" s="100">
        <v>117.73560005</v>
      </c>
      <c r="G35" s="100">
        <v>98.901627059999996</v>
      </c>
      <c r="H35" s="100">
        <v>77.200879860000001</v>
      </c>
      <c r="I35" s="100">
        <v>6.5124453500000001</v>
      </c>
      <c r="J35" s="100">
        <v>3.6688101999999998</v>
      </c>
      <c r="K35" s="100">
        <v>2.7637422300000001</v>
      </c>
      <c r="L35" s="100">
        <v>20.505698410000001</v>
      </c>
      <c r="M35" s="100">
        <v>10.05552936</v>
      </c>
      <c r="N35" s="100">
        <v>31.341949790000005</v>
      </c>
      <c r="O35" s="100">
        <v>49.758440340000014</v>
      </c>
      <c r="P35" s="100">
        <v>4.4271711600000003</v>
      </c>
      <c r="Q35" s="100">
        <v>5.6392993800000006</v>
      </c>
      <c r="R35" s="209">
        <v>2.1490379100000001</v>
      </c>
      <c r="S35" s="209">
        <v>0.42324379000000001</v>
      </c>
      <c r="T35" s="209">
        <v>1.4692076999999999</v>
      </c>
      <c r="U35" s="209">
        <v>0</v>
      </c>
      <c r="V35" s="209">
        <v>0.1031236</v>
      </c>
      <c r="W35" s="209">
        <v>0</v>
      </c>
      <c r="X35" s="209">
        <v>0</v>
      </c>
      <c r="Y35" s="209">
        <v>0</v>
      </c>
      <c r="Z35" s="111">
        <v>0</v>
      </c>
      <c r="AA35" s="111">
        <v>0</v>
      </c>
      <c r="AB35" s="111">
        <v>0</v>
      </c>
      <c r="AC35" s="111">
        <v>0</v>
      </c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</row>
    <row r="36" spans="2:59" ht="15.95" customHeight="1">
      <c r="B36" s="139" t="s">
        <v>303</v>
      </c>
      <c r="D36" s="261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209"/>
      <c r="S36" s="209"/>
      <c r="T36" s="209"/>
      <c r="U36" s="209"/>
      <c r="V36" s="209"/>
      <c r="W36" s="209"/>
      <c r="X36" s="209"/>
      <c r="Y36" s="209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</row>
    <row r="37" spans="2:59" ht="15.95" customHeight="1">
      <c r="B37" s="134" t="s">
        <v>298</v>
      </c>
      <c r="D37" s="261">
        <v>0</v>
      </c>
      <c r="E37" s="100">
        <v>0</v>
      </c>
      <c r="F37" s="100">
        <v>34.491318159999999</v>
      </c>
      <c r="G37" s="100">
        <v>178.44367038999999</v>
      </c>
      <c r="H37" s="100">
        <v>1628.9580815100001</v>
      </c>
      <c r="I37" s="100">
        <v>3048.67470555</v>
      </c>
      <c r="J37" s="100">
        <v>2538.6753839399998</v>
      </c>
      <c r="K37" s="100">
        <v>2044.7543598200002</v>
      </c>
      <c r="L37" s="100">
        <v>1726.6222023100001</v>
      </c>
      <c r="M37" s="100">
        <v>2621.1122000000005</v>
      </c>
      <c r="N37" s="100">
        <v>2822.4257344600005</v>
      </c>
      <c r="O37" s="100">
        <v>2272.3131497299996</v>
      </c>
      <c r="P37" s="100">
        <v>1925.9930166500003</v>
      </c>
      <c r="Q37" s="100">
        <v>2656.3372010400003</v>
      </c>
      <c r="R37" s="209">
        <v>3051.1778376000002</v>
      </c>
      <c r="S37" s="209">
        <v>2943.9931792299999</v>
      </c>
      <c r="T37" s="209">
        <v>2631.49118112</v>
      </c>
      <c r="U37" s="209">
        <v>7486.3922493699993</v>
      </c>
      <c r="V37" s="209">
        <v>3605.0334632100003</v>
      </c>
      <c r="W37" s="209">
        <v>2284.8688300200001</v>
      </c>
      <c r="X37" s="209">
        <v>8530.4178421300003</v>
      </c>
      <c r="Y37" s="209">
        <v>15743.349379390002</v>
      </c>
      <c r="Z37" s="111">
        <v>16216.422563110002</v>
      </c>
      <c r="AA37" s="111">
        <v>11853.864961859999</v>
      </c>
      <c r="AB37" s="111">
        <v>3415.3777707899994</v>
      </c>
      <c r="AC37" s="111">
        <v>1442.5185089900001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</row>
    <row r="38" spans="2:59" ht="15.95" customHeight="1">
      <c r="B38" s="134" t="s">
        <v>299</v>
      </c>
      <c r="D38" s="261">
        <v>0</v>
      </c>
      <c r="E38" s="100">
        <v>0</v>
      </c>
      <c r="F38" s="100">
        <v>0.20736056</v>
      </c>
      <c r="G38" s="100">
        <v>45.25707517</v>
      </c>
      <c r="H38" s="100">
        <v>156.81513287000001</v>
      </c>
      <c r="I38" s="100">
        <v>351.53440694</v>
      </c>
      <c r="J38" s="100">
        <v>174.37075185</v>
      </c>
      <c r="K38" s="100">
        <v>155.53966695999998</v>
      </c>
      <c r="L38" s="100">
        <v>181.98352957</v>
      </c>
      <c r="M38" s="100">
        <v>168.66627740999999</v>
      </c>
      <c r="N38" s="100">
        <v>246.96395501000001</v>
      </c>
      <c r="O38" s="100">
        <v>187.18654365999998</v>
      </c>
      <c r="P38" s="100">
        <v>162.84160606</v>
      </c>
      <c r="Q38" s="100">
        <v>124.62147702999998</v>
      </c>
      <c r="R38" s="209">
        <v>50.400795909999992</v>
      </c>
      <c r="S38" s="209">
        <v>21.979080339999996</v>
      </c>
      <c r="T38" s="209">
        <v>47.465611030000005</v>
      </c>
      <c r="U38" s="209">
        <v>257.23404925</v>
      </c>
      <c r="V38" s="209">
        <v>385.16987699999999</v>
      </c>
      <c r="W38" s="209">
        <v>348.76273443999997</v>
      </c>
      <c r="X38" s="209">
        <v>287.42783272999998</v>
      </c>
      <c r="Y38" s="209">
        <v>378.18991812000002</v>
      </c>
      <c r="Z38" s="111">
        <v>134.53687476480883</v>
      </c>
      <c r="AA38" s="111">
        <v>152.62410820848058</v>
      </c>
      <c r="AB38" s="111">
        <v>72.437252795038461</v>
      </c>
      <c r="AC38" s="111">
        <v>29.192714302372668</v>
      </c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</row>
    <row r="39" spans="2:59" ht="15.95" customHeight="1">
      <c r="B39" s="139" t="s">
        <v>309</v>
      </c>
      <c r="D39" s="261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209"/>
      <c r="S39" s="209"/>
      <c r="T39" s="209"/>
      <c r="U39" s="209"/>
      <c r="V39" s="209"/>
      <c r="W39" s="209"/>
      <c r="X39" s="209"/>
      <c r="Y39" s="209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</row>
    <row r="40" spans="2:59" ht="15.95" customHeight="1">
      <c r="B40" s="134" t="s">
        <v>310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111">
        <v>0</v>
      </c>
      <c r="AA40" s="111">
        <v>0</v>
      </c>
      <c r="AB40" s="111">
        <v>0</v>
      </c>
      <c r="AC40" s="111">
        <v>0</v>
      </c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</row>
    <row r="41" spans="2:59" ht="15.95" customHeight="1">
      <c r="B41" s="134" t="s">
        <v>311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5.2981210499999998</v>
      </c>
      <c r="Y41" s="209">
        <v>0</v>
      </c>
      <c r="Z41" s="111">
        <v>0</v>
      </c>
      <c r="AA41" s="111">
        <v>0</v>
      </c>
      <c r="AB41" s="111">
        <v>0</v>
      </c>
      <c r="AC41" s="111">
        <v>0</v>
      </c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</row>
    <row r="42" spans="2:59" s="195" customFormat="1" ht="10.5" customHeight="1" thickBot="1">
      <c r="B42" s="196"/>
      <c r="C42" s="196"/>
      <c r="D42" s="21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</row>
    <row r="43" spans="2:59" ht="18" customHeight="1">
      <c r="B43" s="140" t="s">
        <v>185</v>
      </c>
      <c r="C43" s="90" t="s">
        <v>442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</row>
    <row r="44" spans="2:59" ht="18" customHeight="1"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</row>
    <row r="45" spans="2:59" ht="18" customHeight="1"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</row>
    <row r="46" spans="2:59" ht="18" customHeight="1"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</row>
    <row r="47" spans="2:59"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</row>
    <row r="48" spans="2:59"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</row>
    <row r="49" spans="5:59"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</row>
    <row r="50" spans="5:59"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</row>
    <row r="51" spans="5:59"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</row>
    <row r="52" spans="5:59"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</row>
    <row r="53" spans="5:59"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</row>
    <row r="54" spans="5:59"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</row>
    <row r="55" spans="5:59"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</row>
    <row r="56" spans="5:59"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5:59"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5:59"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5:59"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5:59"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5:59"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5:59"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5:59"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</row>
    <row r="64" spans="5:59"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</row>
    <row r="65" spans="5:59"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</row>
    <row r="66" spans="5:59"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</row>
    <row r="67" spans="5:59"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</row>
    <row r="68" spans="5:59"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</row>
    <row r="69" spans="5:59"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</row>
    <row r="70" spans="5:59"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</row>
    <row r="71" spans="5:59"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</row>
    <row r="72" spans="5:59"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</row>
    <row r="73" spans="5:59"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</row>
    <row r="74" spans="5:59"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</row>
    <row r="75" spans="5:59"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</row>
    <row r="76" spans="5:59"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</row>
    <row r="77" spans="5:59"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</row>
    <row r="78" spans="5:59"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</row>
    <row r="79" spans="5:59"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</row>
    <row r="80" spans="5:59"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</row>
    <row r="81" spans="5:41"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</row>
    <row r="82" spans="5:41"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</row>
    <row r="83" spans="5:41"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</row>
    <row r="84" spans="5:41"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</row>
    <row r="85" spans="5:41"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</row>
    <row r="86" spans="5:41"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</row>
    <row r="87" spans="5:41"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</row>
    <row r="88" spans="5:41"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</row>
  </sheetData>
  <mergeCells count="3">
    <mergeCell ref="B3:H3"/>
    <mergeCell ref="I3:M3"/>
    <mergeCell ref="N3:R3"/>
  </mergeCells>
  <printOptions verticalCentered="1"/>
  <pageMargins left="0.39370078740157483" right="0.39370078740157483" top="0.39370078740157483" bottom="0.39370078740157483" header="0" footer="0"/>
  <pageSetup paperSize="176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fitToPage="1"/>
  </sheetPr>
  <dimension ref="A1:O146"/>
  <sheetViews>
    <sheetView topLeftCell="A9" zoomScale="75" zoomScaleNormal="87" workbookViewId="0">
      <selection activeCell="D32" sqref="D32"/>
    </sheetView>
  </sheetViews>
  <sheetFormatPr baseColWidth="10" defaultRowHeight="15"/>
  <cols>
    <col min="1" max="1" width="7.5546875" style="38" customWidth="1"/>
    <col min="2" max="2" width="6.109375" style="38" customWidth="1"/>
    <col min="3" max="3" width="9.88671875" style="38" bestFit="1" customWidth="1"/>
    <col min="4" max="4" width="12.88671875" style="38" bestFit="1" customWidth="1"/>
    <col min="5" max="5" width="11.6640625" style="38" bestFit="1" customWidth="1"/>
    <col min="6" max="6" width="10.6640625" style="38" bestFit="1" customWidth="1"/>
    <col min="7" max="7" width="12.44140625" style="38" bestFit="1" customWidth="1"/>
    <col min="8" max="8" width="17" style="38" bestFit="1" customWidth="1"/>
    <col min="9" max="9" width="9.21875" style="38" bestFit="1" customWidth="1"/>
    <col min="10" max="10" width="12" style="38" bestFit="1" customWidth="1"/>
    <col min="11" max="11" width="9.44140625" style="38" bestFit="1" customWidth="1"/>
    <col min="12" max="12" width="10.6640625" style="38" bestFit="1" customWidth="1"/>
    <col min="13" max="13" width="9.21875" style="38" bestFit="1" customWidth="1"/>
    <col min="14" max="14" width="12.5546875" style="38" customWidth="1"/>
    <col min="15" max="15" width="12.77734375" style="38" customWidth="1"/>
    <col min="16" max="16384" width="11.5546875" style="23"/>
  </cols>
  <sheetData>
    <row r="1" spans="1:15" ht="29.25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 customHeight="1">
      <c r="A2" s="24" t="s">
        <v>28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78" t="s">
        <v>0</v>
      </c>
      <c r="O2" s="278"/>
    </row>
    <row r="3" spans="1:15" ht="14.25" customHeight="1">
      <c r="A3" s="26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</row>
    <row r="4" spans="1:15" ht="30.2" customHeight="1">
      <c r="A4" s="279" t="s">
        <v>65</v>
      </c>
      <c r="B4" s="279"/>
      <c r="C4" s="279" t="s">
        <v>1</v>
      </c>
      <c r="D4" s="279" t="s">
        <v>2</v>
      </c>
      <c r="E4" s="279" t="s">
        <v>3</v>
      </c>
      <c r="F4" s="279" t="s">
        <v>4</v>
      </c>
      <c r="G4" s="279" t="s">
        <v>75</v>
      </c>
      <c r="H4" s="279" t="s">
        <v>66</v>
      </c>
      <c r="I4" s="279" t="s">
        <v>76</v>
      </c>
      <c r="J4" s="279" t="s">
        <v>69</v>
      </c>
      <c r="K4" s="279" t="s">
        <v>23</v>
      </c>
      <c r="L4" s="281" t="s">
        <v>77</v>
      </c>
      <c r="M4" s="279" t="s">
        <v>74</v>
      </c>
      <c r="N4" s="279" t="s">
        <v>67</v>
      </c>
      <c r="O4" s="279" t="s">
        <v>29</v>
      </c>
    </row>
    <row r="5" spans="1:15" ht="30.2" customHeight="1">
      <c r="A5" s="282"/>
      <c r="B5" s="282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15" ht="19.5" customHeight="1">
      <c r="A6" s="28"/>
      <c r="B6" s="28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  <c r="N6" s="28"/>
      <c r="O6" s="28"/>
    </row>
    <row r="7" spans="1:15" ht="15" hidden="1" customHeight="1">
      <c r="A7" s="26">
        <v>1994</v>
      </c>
      <c r="B7" s="26"/>
      <c r="C7" s="29">
        <f>+Anual!Q11</f>
        <v>0</v>
      </c>
      <c r="D7" s="29">
        <f>+Anual!R11</f>
        <v>0</v>
      </c>
      <c r="E7" s="29">
        <f>+Anual!S11</f>
        <v>0</v>
      </c>
      <c r="F7" s="29">
        <f>+Anual!T11</f>
        <v>0</v>
      </c>
      <c r="G7" s="29">
        <f>+Anual!V11</f>
        <v>0</v>
      </c>
      <c r="H7" s="29">
        <f>+Anual!I11</f>
        <v>0</v>
      </c>
      <c r="I7" s="29"/>
      <c r="J7" s="29">
        <f>+Anual!K11</f>
        <v>0</v>
      </c>
      <c r="K7" s="29">
        <f>+Anual!O11</f>
        <v>0</v>
      </c>
      <c r="L7" s="29">
        <f>+Anual!P11</f>
        <v>0</v>
      </c>
      <c r="M7" s="29"/>
      <c r="N7" s="29">
        <f>+Anual!Y11</f>
        <v>0</v>
      </c>
      <c r="O7" s="29">
        <f>+Anual!Z11</f>
        <v>0</v>
      </c>
    </row>
    <row r="8" spans="1:15" ht="13.7" customHeight="1">
      <c r="A8" s="29" t="s">
        <v>5</v>
      </c>
      <c r="B8" s="29"/>
      <c r="C8" s="30">
        <f>+Anual!Q12</f>
        <v>533.09726999999998</v>
      </c>
      <c r="D8" s="30">
        <f>+Anual!R12</f>
        <v>662.93820000000005</v>
      </c>
      <c r="E8" s="30">
        <f>+Anual!S12</f>
        <v>783.91850999999997</v>
      </c>
      <c r="F8" s="30">
        <f>+Anual!T12</f>
        <v>373.95292999999998</v>
      </c>
      <c r="G8" s="30">
        <f>+Anual!V12</f>
        <v>435.84151000000003</v>
      </c>
      <c r="H8" s="30">
        <f>+Anual!I12</f>
        <v>27.298200000000001</v>
      </c>
      <c r="I8" s="30">
        <v>0</v>
      </c>
      <c r="J8" s="30">
        <f>+Anual!K12</f>
        <v>33.588200000000001</v>
      </c>
      <c r="K8" s="30">
        <f>+Anual!O12</f>
        <v>0</v>
      </c>
      <c r="L8" s="30">
        <f>+Anual!P12</f>
        <v>0</v>
      </c>
      <c r="M8" s="30"/>
      <c r="N8" s="30">
        <f>+Anual!Y12</f>
        <v>5327.08698</v>
      </c>
      <c r="O8" s="30">
        <f>+Anual!Z12</f>
        <v>8177.7218000000003</v>
      </c>
    </row>
    <row r="9" spans="1:15" ht="13.7" customHeight="1">
      <c r="A9" s="31" t="s">
        <v>18</v>
      </c>
      <c r="B9" s="31"/>
      <c r="C9" s="32">
        <f>+Anual!Q13</f>
        <v>660.09609</v>
      </c>
      <c r="D9" s="32">
        <f>+Anual!R13</f>
        <v>1132.88732</v>
      </c>
      <c r="E9" s="32">
        <f>+Anual!S13</f>
        <v>1266.44515</v>
      </c>
      <c r="F9" s="32">
        <f>+Anual!T13</f>
        <v>564.41213000000005</v>
      </c>
      <c r="G9" s="32">
        <f>+Anual!V13</f>
        <v>839.30879000000004</v>
      </c>
      <c r="H9" s="32">
        <f>+Anual!I13</f>
        <v>109.45926</v>
      </c>
      <c r="I9" s="32">
        <v>0</v>
      </c>
      <c r="J9" s="32">
        <f>+Anual!K13</f>
        <v>143.18967000000001</v>
      </c>
      <c r="K9" s="32">
        <f>+Anual!O13</f>
        <v>0</v>
      </c>
      <c r="L9" s="32">
        <f>+Anual!P13</f>
        <v>0</v>
      </c>
      <c r="M9" s="32"/>
      <c r="N9" s="32">
        <f>+Anual!Y13</f>
        <v>4833.4181600000002</v>
      </c>
      <c r="O9" s="32">
        <f>+Anual!Z13</f>
        <v>9549.2165700000005</v>
      </c>
    </row>
    <row r="10" spans="1:15" ht="13.7" customHeight="1">
      <c r="A10" s="33" t="s">
        <v>22</v>
      </c>
      <c r="B10" s="33"/>
      <c r="C10" s="32">
        <f>+Anual!Q14</f>
        <v>1367.19955</v>
      </c>
      <c r="D10" s="32">
        <f>+Anual!R14</f>
        <v>1802.43724</v>
      </c>
      <c r="E10" s="32">
        <f>+Anual!S14</f>
        <v>1812.2711200000001</v>
      </c>
      <c r="F10" s="32">
        <f>+Anual!T14</f>
        <v>1057.49956</v>
      </c>
      <c r="G10" s="32">
        <f>+Anual!V14</f>
        <v>1608.27187</v>
      </c>
      <c r="H10" s="32">
        <f>+Anual!I14</f>
        <v>410.03971999999999</v>
      </c>
      <c r="I10" s="32">
        <v>0</v>
      </c>
      <c r="J10" s="32">
        <f>+Anual!K14</f>
        <v>210.00695999999999</v>
      </c>
      <c r="K10" s="32">
        <f>+Anual!O14</f>
        <v>0</v>
      </c>
      <c r="L10" s="32">
        <f>+Anual!P14</f>
        <v>0</v>
      </c>
      <c r="M10" s="32"/>
      <c r="N10" s="32">
        <f>+Anual!Y14</f>
        <v>5901.8181999999997</v>
      </c>
      <c r="O10" s="32">
        <f>+Anual!Z14</f>
        <v>14169.54422</v>
      </c>
    </row>
    <row r="11" spans="1:15" ht="13.7" customHeight="1">
      <c r="A11" s="29" t="s">
        <v>19</v>
      </c>
      <c r="B11" s="29"/>
      <c r="C11" s="30">
        <f>+Anual!Q15</f>
        <v>1970</v>
      </c>
      <c r="D11" s="30">
        <f>+Anual!R15</f>
        <v>2033</v>
      </c>
      <c r="E11" s="30">
        <f>+Anual!S15</f>
        <v>1881</v>
      </c>
      <c r="F11" s="30">
        <f>+Anual!T15</f>
        <v>1470</v>
      </c>
      <c r="G11" s="30">
        <f>+Anual!V15</f>
        <v>1846</v>
      </c>
      <c r="H11" s="30">
        <f>+Anual!I15</f>
        <v>653</v>
      </c>
      <c r="I11" s="30">
        <v>0</v>
      </c>
      <c r="J11" s="30">
        <f>+Anual!K15</f>
        <v>242</v>
      </c>
      <c r="K11" s="30">
        <f>+Anual!O15</f>
        <v>0</v>
      </c>
      <c r="L11" s="30">
        <f>+Anual!P15</f>
        <v>0</v>
      </c>
      <c r="M11" s="30"/>
      <c r="N11" s="30">
        <f>+Anual!Y15</f>
        <v>7523</v>
      </c>
      <c r="O11" s="30">
        <f>+Anual!Z15</f>
        <v>17618</v>
      </c>
    </row>
    <row r="12" spans="1:15" ht="13.7" customHeight="1">
      <c r="A12" s="29" t="s">
        <v>20</v>
      </c>
      <c r="B12" s="29"/>
      <c r="C12" s="30">
        <f>+Anual!Q16</f>
        <v>2308.0450000000001</v>
      </c>
      <c r="D12" s="30">
        <f>+Anual!R16</f>
        <v>3149.7</v>
      </c>
      <c r="E12" s="30">
        <f>+Anual!S16</f>
        <v>1952.3</v>
      </c>
      <c r="F12" s="30">
        <f>+Anual!T16</f>
        <v>2104</v>
      </c>
      <c r="G12" s="30">
        <f>+Anual!V16</f>
        <v>2498.4</v>
      </c>
      <c r="H12" s="30">
        <f>+Anual!I16</f>
        <v>829.9</v>
      </c>
      <c r="I12" s="30">
        <v>0</v>
      </c>
      <c r="J12" s="30">
        <f>+Anual!K16</f>
        <v>286.2</v>
      </c>
      <c r="K12" s="30">
        <f>+Anual!O16</f>
        <v>0</v>
      </c>
      <c r="L12" s="30">
        <f>+Anual!P16</f>
        <v>0</v>
      </c>
      <c r="M12" s="30"/>
      <c r="N12" s="30">
        <f>+Anual!Y16</f>
        <v>9393.7450000000008</v>
      </c>
      <c r="O12" s="30">
        <f>+Anual!Z16</f>
        <v>22522.29</v>
      </c>
    </row>
    <row r="13" spans="1:15" ht="15" customHeight="1">
      <c r="A13" s="31" t="s">
        <v>21</v>
      </c>
      <c r="B13" s="31"/>
      <c r="C13" s="32">
        <f>+Anual!Q17</f>
        <v>4429.1019999999999</v>
      </c>
      <c r="D13" s="32">
        <f>+Anual!R17</f>
        <v>3920.3609999999999</v>
      </c>
      <c r="E13" s="32">
        <f>+Anual!S17</f>
        <v>3236.6779999999999</v>
      </c>
      <c r="F13" s="32">
        <f>+Anual!T17</f>
        <v>3846.4960000000001</v>
      </c>
      <c r="G13" s="32">
        <f>+Anual!V17</f>
        <v>2891.4580000000001</v>
      </c>
      <c r="H13" s="32">
        <f>+Anual!I17</f>
        <v>973.91</v>
      </c>
      <c r="I13" s="32">
        <v>0</v>
      </c>
      <c r="J13" s="32">
        <f>+Anual!K17</f>
        <v>257.14600000000002</v>
      </c>
      <c r="K13" s="32">
        <f>+Anual!O17</f>
        <v>118.211</v>
      </c>
      <c r="L13" s="32">
        <f>+Anual!P17</f>
        <v>0</v>
      </c>
      <c r="M13" s="32"/>
      <c r="N13" s="32">
        <f>+Anual!Y17</f>
        <v>4546.3649999999998</v>
      </c>
      <c r="O13" s="32">
        <f>+Anual!Z17</f>
        <v>24219.726999999999</v>
      </c>
    </row>
    <row r="14" spans="1:15" ht="15" customHeight="1">
      <c r="A14" s="31" t="s">
        <v>24</v>
      </c>
      <c r="B14" s="31"/>
      <c r="C14" s="32">
        <f>+Anual!Q18</f>
        <v>7343.4260000000004</v>
      </c>
      <c r="D14" s="32">
        <f>+Anual!R18</f>
        <v>5581.6490000000003</v>
      </c>
      <c r="E14" s="32">
        <f>+Anual!S18</f>
        <v>3996.3919999999998</v>
      </c>
      <c r="F14" s="32">
        <f>+Anual!T18</f>
        <v>4148.1909999999998</v>
      </c>
      <c r="G14" s="32">
        <f>+Anual!V18</f>
        <v>3291.442</v>
      </c>
      <c r="H14" s="32">
        <f>+Anual!I18</f>
        <v>1091.579</v>
      </c>
      <c r="I14" s="32">
        <v>0</v>
      </c>
      <c r="J14" s="32">
        <f>+Anual!K18</f>
        <v>292.85700000000003</v>
      </c>
      <c r="K14" s="32">
        <f>+Anual!O18</f>
        <v>173.97900000000001</v>
      </c>
      <c r="L14" s="32">
        <f>+Anual!P18</f>
        <v>0</v>
      </c>
      <c r="M14" s="32"/>
      <c r="N14" s="32">
        <f>+Anual!Y18</f>
        <v>467.45499999999998</v>
      </c>
      <c r="O14" s="32">
        <f>+Anual!Z18</f>
        <v>26386.97</v>
      </c>
    </row>
    <row r="15" spans="1:15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>
      <c r="A16" s="34" t="s">
        <v>25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>
      <c r="A17" s="34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6.5" customHeight="1">
      <c r="A18" s="29" t="s">
        <v>6</v>
      </c>
      <c r="B18" s="29"/>
      <c r="C18" s="30">
        <f>+Mensual!R98</f>
        <v>7597.9290000000001</v>
      </c>
      <c r="D18" s="30">
        <f>+Mensual!S98</f>
        <v>5561.134</v>
      </c>
      <c r="E18" s="30">
        <f>+Mensual!T98</f>
        <v>4236.7830000000004</v>
      </c>
      <c r="F18" s="30">
        <f>+Mensual!U98</f>
        <v>4133.7830000000004</v>
      </c>
      <c r="G18" s="30">
        <f>+Mensual!W98</f>
        <v>3193.2530000000002</v>
      </c>
      <c r="H18" s="30">
        <f>+Mensual!J98</f>
        <v>1141.3610000000001</v>
      </c>
      <c r="I18" s="30" t="s">
        <v>72</v>
      </c>
      <c r="J18" s="30">
        <f>+Mensual!L98</f>
        <v>296.39400000000001</v>
      </c>
      <c r="K18" s="30">
        <f>+Mensual!P98</f>
        <v>176.91499999999999</v>
      </c>
      <c r="L18" s="30">
        <f>+Mensual!Q98</f>
        <v>0</v>
      </c>
      <c r="M18" s="30"/>
      <c r="N18" s="30">
        <f>+Mensual!Z98</f>
        <v>478.267</v>
      </c>
      <c r="O18" s="30">
        <f>+Mensual!AA98</f>
        <v>26815.819</v>
      </c>
    </row>
    <row r="19" spans="1:15">
      <c r="A19" s="29" t="s">
        <v>7</v>
      </c>
      <c r="B19" s="29"/>
      <c r="C19" s="30">
        <f>+Mensual!R99</f>
        <v>7734.38</v>
      </c>
      <c r="D19" s="30">
        <f>+Mensual!S99</f>
        <v>5801.9809999999998</v>
      </c>
      <c r="E19" s="30">
        <f>+Mensual!T99</f>
        <v>4625.7250000000004</v>
      </c>
      <c r="F19" s="30">
        <f>+Mensual!U99</f>
        <v>4127.933</v>
      </c>
      <c r="G19" s="30">
        <f>+Mensual!W99</f>
        <v>3086.6529999999998</v>
      </c>
      <c r="H19" s="30">
        <f>+Mensual!J99</f>
        <v>1240.4190000000001</v>
      </c>
      <c r="I19" s="30" t="s">
        <v>72</v>
      </c>
      <c r="J19" s="30">
        <f>+Mensual!L99</f>
        <v>302.47399999999999</v>
      </c>
      <c r="K19" s="30">
        <f>+Mensual!P99</f>
        <v>175.304</v>
      </c>
      <c r="L19" s="30">
        <f>+Mensual!Q99</f>
        <v>0</v>
      </c>
      <c r="M19" s="30"/>
      <c r="N19" s="30">
        <f>+Mensual!Z99</f>
        <v>505.56200000000001</v>
      </c>
      <c r="O19" s="30">
        <f>+Mensual!AA99</f>
        <v>27600.431</v>
      </c>
    </row>
    <row r="20" spans="1:15">
      <c r="A20" s="31" t="s">
        <v>8</v>
      </c>
      <c r="B20" s="31"/>
      <c r="C20" s="32">
        <f>+Mensual!R100</f>
        <v>7661.1180000000004</v>
      </c>
      <c r="D20" s="32">
        <f>+Mensual!S100</f>
        <v>5918.1970000000001</v>
      </c>
      <c r="E20" s="32">
        <f>+Mensual!T100</f>
        <v>4739.4170000000004</v>
      </c>
      <c r="F20" s="32">
        <f>+Mensual!U100</f>
        <v>4218.2920000000004</v>
      </c>
      <c r="G20" s="32">
        <f>+Mensual!W100</f>
        <v>3015.1439999999998</v>
      </c>
      <c r="H20" s="32">
        <f>+Mensual!J100</f>
        <v>1192.009</v>
      </c>
      <c r="I20" s="32" t="s">
        <v>72</v>
      </c>
      <c r="J20" s="32">
        <f>+Mensual!L100</f>
        <v>305.46199999999999</v>
      </c>
      <c r="K20" s="32">
        <f>+Mensual!P100</f>
        <v>179.10599999999999</v>
      </c>
      <c r="L20" s="32">
        <f>+Mensual!Q100</f>
        <v>0</v>
      </c>
      <c r="M20" s="32"/>
      <c r="N20" s="32">
        <f>+Mensual!Z100</f>
        <v>508.84100000000001</v>
      </c>
      <c r="O20" s="32">
        <f>+Mensual!AA100</f>
        <v>27737.585999999999</v>
      </c>
    </row>
    <row r="21" spans="1:15">
      <c r="A21" s="31" t="s">
        <v>9</v>
      </c>
      <c r="B21" s="31"/>
      <c r="C21" s="32">
        <f>+Mensual!R101</f>
        <v>7728.433</v>
      </c>
      <c r="D21" s="32">
        <f>+Mensual!S101</f>
        <v>5976.9530000000004</v>
      </c>
      <c r="E21" s="32">
        <f>+Mensual!T101</f>
        <v>4822.1239999999998</v>
      </c>
      <c r="F21" s="32">
        <f>+Mensual!U101</f>
        <v>4303.1049999999996</v>
      </c>
      <c r="G21" s="32">
        <f>+Mensual!W101</f>
        <v>2946.8670000000002</v>
      </c>
      <c r="H21" s="32">
        <f>+Mensual!J101</f>
        <v>1188.588</v>
      </c>
      <c r="I21" s="32" t="s">
        <v>72</v>
      </c>
      <c r="J21" s="32">
        <f>+Mensual!L101</f>
        <v>289.04500000000002</v>
      </c>
      <c r="K21" s="32">
        <f>+Mensual!P101</f>
        <v>180</v>
      </c>
      <c r="L21" s="32">
        <f>+Mensual!Q101</f>
        <v>0</v>
      </c>
      <c r="M21" s="32"/>
      <c r="N21" s="32">
        <f>+Mensual!Z101</f>
        <v>508.63799999999998</v>
      </c>
      <c r="O21" s="32">
        <f>+Mensual!AA101</f>
        <v>27943.753000000001</v>
      </c>
    </row>
    <row r="22" spans="1:15">
      <c r="A22" s="29" t="s">
        <v>10</v>
      </c>
      <c r="B22" s="29"/>
      <c r="C22" s="30">
        <f>+Mensual!R102</f>
        <v>7766.9570000000003</v>
      </c>
      <c r="D22" s="30">
        <f>+Mensual!S102</f>
        <v>6205.1930000000002</v>
      </c>
      <c r="E22" s="30">
        <f>+Mensual!T102</f>
        <v>5001.8890000000001</v>
      </c>
      <c r="F22" s="30">
        <f>+Mensual!U102</f>
        <v>4356.6580000000004</v>
      </c>
      <c r="G22" s="30">
        <f>+Mensual!W102</f>
        <v>3045.982</v>
      </c>
      <c r="H22" s="30">
        <f>+Mensual!J102</f>
        <v>1282.989</v>
      </c>
      <c r="I22" s="30" t="s">
        <v>72</v>
      </c>
      <c r="J22" s="30">
        <f>+Mensual!L102</f>
        <v>279.70999999999998</v>
      </c>
      <c r="K22" s="30">
        <f>+Mensual!P102</f>
        <v>175.995</v>
      </c>
      <c r="L22" s="30">
        <f>+Mensual!Q102</f>
        <v>138</v>
      </c>
      <c r="M22" s="30"/>
      <c r="N22" s="30">
        <f>+Mensual!Z102</f>
        <v>503.24299999999999</v>
      </c>
      <c r="O22" s="30">
        <f>+Mensual!AA102</f>
        <v>28756.616000000002</v>
      </c>
    </row>
    <row r="23" spans="1:15">
      <c r="A23" s="29" t="s">
        <v>11</v>
      </c>
      <c r="B23" s="29"/>
      <c r="C23" s="30">
        <f>+Mensual!R103</f>
        <v>7870.9459999999999</v>
      </c>
      <c r="D23" s="30">
        <f>+Mensual!S103</f>
        <v>6232.8729999999996</v>
      </c>
      <c r="E23" s="30">
        <f>+Mensual!T103</f>
        <v>5020.0190000000002</v>
      </c>
      <c r="F23" s="30">
        <f>+Mensual!U103</f>
        <v>4326.0569999999998</v>
      </c>
      <c r="G23" s="30">
        <f>+Mensual!W103</f>
        <v>2840.2660000000001</v>
      </c>
      <c r="H23" s="30">
        <f>+Mensual!J103</f>
        <v>1203.912</v>
      </c>
      <c r="I23" s="30" t="s">
        <v>72</v>
      </c>
      <c r="J23" s="30">
        <f>+Mensual!L103</f>
        <v>310.41899999999998</v>
      </c>
      <c r="K23" s="30">
        <f>+Mensual!P103</f>
        <v>169.43100000000001</v>
      </c>
      <c r="L23" s="30">
        <f>+Mensual!Q103</f>
        <v>140.79499999999999</v>
      </c>
      <c r="M23" s="30"/>
      <c r="N23" s="30">
        <f>+Mensual!Z103</f>
        <v>508.45699999999999</v>
      </c>
      <c r="O23" s="30">
        <f>+Mensual!AA103</f>
        <v>28623.174999999999</v>
      </c>
    </row>
    <row r="24" spans="1:15">
      <c r="A24" s="31" t="s">
        <v>12</v>
      </c>
      <c r="B24" s="31"/>
      <c r="C24" s="32">
        <f>+Mensual!R104</f>
        <v>8014.3069999999998</v>
      </c>
      <c r="D24" s="32">
        <f>+Mensual!S104</f>
        <v>6170.3850000000002</v>
      </c>
      <c r="E24" s="32">
        <f>+Mensual!T104</f>
        <v>4981.1620000000003</v>
      </c>
      <c r="F24" s="32">
        <f>+Mensual!U104</f>
        <v>4365.3969999999999</v>
      </c>
      <c r="G24" s="32">
        <f>+Mensual!W104</f>
        <v>2764.7020000000002</v>
      </c>
      <c r="H24" s="32">
        <f>+Mensual!J104</f>
        <v>1211.9349999999999</v>
      </c>
      <c r="I24" s="32" t="s">
        <v>72</v>
      </c>
      <c r="J24" s="32">
        <f>+Mensual!L104</f>
        <v>296.30200000000002</v>
      </c>
      <c r="K24" s="32">
        <f>+Mensual!P104</f>
        <v>173.66</v>
      </c>
      <c r="L24" s="32">
        <f>+Mensual!Q104</f>
        <v>141.357</v>
      </c>
      <c r="M24" s="32"/>
      <c r="N24" s="32">
        <f>+Mensual!Z104</f>
        <v>511.274</v>
      </c>
      <c r="O24" s="32">
        <f>+Mensual!AA104</f>
        <v>28630.481</v>
      </c>
    </row>
    <row r="25" spans="1:15">
      <c r="A25" s="31" t="s">
        <v>13</v>
      </c>
      <c r="B25" s="31"/>
      <c r="C25" s="32">
        <f>+Mensual!R105</f>
        <v>8207.866</v>
      </c>
      <c r="D25" s="32">
        <f>+Mensual!S105</f>
        <v>6209.4440000000004</v>
      </c>
      <c r="E25" s="32">
        <f>+Mensual!T105</f>
        <v>5074.6899999999996</v>
      </c>
      <c r="F25" s="32">
        <f>+Mensual!U105</f>
        <v>4464.5230000000001</v>
      </c>
      <c r="G25" s="32">
        <f>+Mensual!W105</f>
        <v>2849.174</v>
      </c>
      <c r="H25" s="32">
        <f>+Mensual!J105</f>
        <v>1234.6369999999999</v>
      </c>
      <c r="I25" s="32" t="s">
        <v>72</v>
      </c>
      <c r="J25" s="32">
        <f>+Mensual!L105</f>
        <v>287.733</v>
      </c>
      <c r="K25" s="32">
        <f>+Mensual!P105</f>
        <v>179.124</v>
      </c>
      <c r="L25" s="32">
        <f>+Mensual!Q105</f>
        <v>147.01499999999999</v>
      </c>
      <c r="M25" s="32"/>
      <c r="N25" s="32">
        <f>+Mensual!Z105</f>
        <v>501.57100000000003</v>
      </c>
      <c r="O25" s="32">
        <f>+Mensual!AA105</f>
        <v>29155.776999999998</v>
      </c>
    </row>
    <row r="26" spans="1:15">
      <c r="A26" s="29" t="s">
        <v>14</v>
      </c>
      <c r="B26" s="29"/>
      <c r="C26" s="30">
        <f>+Mensual!R106</f>
        <v>8171.9610000000002</v>
      </c>
      <c r="D26" s="30">
        <f>+Mensual!S106</f>
        <v>6234.1080000000002</v>
      </c>
      <c r="E26" s="30">
        <f>+Mensual!T106</f>
        <v>5131.3459999999995</v>
      </c>
      <c r="F26" s="30">
        <f>+Mensual!U106</f>
        <v>4376.2039999999997</v>
      </c>
      <c r="G26" s="30">
        <f>+Mensual!W106</f>
        <v>2858.6590000000001</v>
      </c>
      <c r="H26" s="30">
        <f>+Mensual!J106</f>
        <v>1185.2139999999999</v>
      </c>
      <c r="I26" s="30" t="s">
        <v>72</v>
      </c>
      <c r="J26" s="30">
        <f>+Mensual!L106</f>
        <v>296.12700000000001</v>
      </c>
      <c r="K26" s="30">
        <f>+Mensual!P106</f>
        <v>178.11699999999999</v>
      </c>
      <c r="L26" s="30">
        <f>+Mensual!Q106</f>
        <v>158.29499999999999</v>
      </c>
      <c r="M26" s="30"/>
      <c r="N26" s="30">
        <f>+Mensual!Z106</f>
        <v>499.298</v>
      </c>
      <c r="O26" s="30">
        <f>+Mensual!AA106</f>
        <v>29089.329000000002</v>
      </c>
    </row>
    <row r="27" spans="1:15">
      <c r="A27" s="29" t="s">
        <v>15</v>
      </c>
      <c r="B27" s="29"/>
      <c r="C27" s="30">
        <f>+Mensual!R107</f>
        <v>8141.835</v>
      </c>
      <c r="D27" s="30">
        <f>+Mensual!S107</f>
        <v>6194.232</v>
      </c>
      <c r="E27" s="30">
        <f>+Mensual!T107</f>
        <v>5026.8590000000004</v>
      </c>
      <c r="F27" s="30">
        <f>+Mensual!U107</f>
        <v>4594.2629999999999</v>
      </c>
      <c r="G27" s="30">
        <f>+Mensual!W107</f>
        <v>2839.527</v>
      </c>
      <c r="H27" s="30">
        <f>+Mensual!J107</f>
        <v>1236.2460000000001</v>
      </c>
      <c r="I27" s="30" t="s">
        <v>72</v>
      </c>
      <c r="J27" s="30">
        <f>+Mensual!L107</f>
        <v>292.93700000000001</v>
      </c>
      <c r="K27" s="30">
        <f>+Mensual!P107</f>
        <v>172.107</v>
      </c>
      <c r="L27" s="30">
        <f>+Mensual!Q107</f>
        <v>180.792</v>
      </c>
      <c r="M27" s="30"/>
      <c r="N27" s="30">
        <f>+Mensual!Z107</f>
        <v>500.02800000000002</v>
      </c>
      <c r="O27" s="30">
        <f>+Mensual!AA107</f>
        <v>29178.826000000001</v>
      </c>
    </row>
    <row r="28" spans="1:15">
      <c r="A28" s="31" t="s">
        <v>16</v>
      </c>
      <c r="B28" s="31"/>
      <c r="C28" s="32">
        <f>+Mensual!R108</f>
        <v>8303.9429999999993</v>
      </c>
      <c r="D28" s="32">
        <f>+Mensual!S108</f>
        <v>6262.35</v>
      </c>
      <c r="E28" s="32">
        <f>+Mensual!T108</f>
        <v>4996.5159999999996</v>
      </c>
      <c r="F28" s="32">
        <f>+Mensual!U108</f>
        <v>4698.0600000000004</v>
      </c>
      <c r="G28" s="32">
        <f>+Mensual!W108</f>
        <v>2849.587</v>
      </c>
      <c r="H28" s="32">
        <f>+Mensual!J108</f>
        <v>1231.519</v>
      </c>
      <c r="I28" s="32" t="s">
        <v>72</v>
      </c>
      <c r="J28" s="32">
        <f>+Mensual!L108</f>
        <v>318.65699999999998</v>
      </c>
      <c r="K28" s="32">
        <f>+Mensual!P108</f>
        <v>168.97499999999999</v>
      </c>
      <c r="L28" s="32">
        <f>+Mensual!Q108</f>
        <v>178.209</v>
      </c>
      <c r="M28" s="32"/>
      <c r="N28" s="32">
        <f>+Mensual!Z108</f>
        <v>477.42899999999997</v>
      </c>
      <c r="O28" s="32">
        <f>+Mensual!AA108</f>
        <v>29485.244999999999</v>
      </c>
    </row>
    <row r="29" spans="1:15">
      <c r="A29" s="31" t="s">
        <v>17</v>
      </c>
      <c r="B29" s="31"/>
      <c r="C29" s="32">
        <f>+Mensual!R109</f>
        <v>8197.2690000000002</v>
      </c>
      <c r="D29" s="32">
        <f>+Mensual!S109</f>
        <v>6216.3729999999996</v>
      </c>
      <c r="E29" s="32">
        <f>+Mensual!T109</f>
        <v>4943.4369999999999</v>
      </c>
      <c r="F29" s="32">
        <f>+Mensual!U109</f>
        <v>4635.491</v>
      </c>
      <c r="G29" s="32">
        <f>+Mensual!W109</f>
        <v>2930.4029999999998</v>
      </c>
      <c r="H29" s="32">
        <f>+Mensual!J109</f>
        <v>1230.068</v>
      </c>
      <c r="I29" s="32" t="s">
        <v>72</v>
      </c>
      <c r="J29" s="32">
        <f>+Mensual!L109</f>
        <v>317.596</v>
      </c>
      <c r="K29" s="32">
        <f>+Mensual!P109</f>
        <v>167.50200000000001</v>
      </c>
      <c r="L29" s="32">
        <f>+Mensual!Q109</f>
        <v>195.92599999999999</v>
      </c>
      <c r="M29" s="32"/>
      <c r="N29" s="32">
        <f>+Mensual!Z109</f>
        <v>397.54199999999997</v>
      </c>
      <c r="O29" s="32">
        <f>+Mensual!AA109</f>
        <v>29231.607</v>
      </c>
    </row>
    <row r="30" spans="1:15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>
      <c r="A31" s="34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>
      <c r="A32" s="3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6.5" customHeight="1">
      <c r="A33" s="29" t="s">
        <v>6</v>
      </c>
      <c r="B33" s="29"/>
      <c r="C33" s="30">
        <f>+Mensual!R111</f>
        <v>8598.0190000000002</v>
      </c>
      <c r="D33" s="30">
        <f>+Mensual!S111</f>
        <v>6391.1409999999996</v>
      </c>
      <c r="E33" s="30">
        <f>+Mensual!T111</f>
        <v>4995.26</v>
      </c>
      <c r="F33" s="30">
        <f>+Mensual!U111</f>
        <v>4702.4719999999998</v>
      </c>
      <c r="G33" s="30">
        <f>+Mensual!W111</f>
        <v>3073.3159999999998</v>
      </c>
      <c r="H33" s="30">
        <f>+Mensual!J111</f>
        <v>1190.1010000000001</v>
      </c>
      <c r="I33" s="30" t="s">
        <v>72</v>
      </c>
      <c r="J33" s="30">
        <f>+Mensual!L111</f>
        <v>312.96800000000002</v>
      </c>
      <c r="K33" s="30">
        <f>+Mensual!P111</f>
        <v>167.17400000000001</v>
      </c>
      <c r="L33" s="30">
        <f>+Mensual!Q111</f>
        <v>193.053</v>
      </c>
      <c r="M33" s="30"/>
      <c r="N33" s="30">
        <f>+Mensual!Z111</f>
        <v>379.90300000000002</v>
      </c>
      <c r="O33" s="30">
        <f>+Mensual!AA111</f>
        <v>30003.406999999999</v>
      </c>
    </row>
    <row r="34" spans="1:15">
      <c r="A34" s="29" t="s">
        <v>7</v>
      </c>
      <c r="B34" s="29"/>
      <c r="C34" s="30">
        <f>+Mensual!R112</f>
        <v>8649.2250000000004</v>
      </c>
      <c r="D34" s="30">
        <f>+Mensual!S112</f>
        <v>6472.9409999999998</v>
      </c>
      <c r="E34" s="30">
        <f>+Mensual!T112</f>
        <v>5115.817</v>
      </c>
      <c r="F34" s="30">
        <f>+Mensual!U112</f>
        <v>4786.5649999999996</v>
      </c>
      <c r="G34" s="30">
        <f>+Mensual!W112</f>
        <v>3082.518</v>
      </c>
      <c r="H34" s="30">
        <f>+Mensual!J112</f>
        <v>1166.143</v>
      </c>
      <c r="I34" s="30" t="s">
        <v>72</v>
      </c>
      <c r="J34" s="30">
        <f>+Mensual!L112</f>
        <v>302.44200000000001</v>
      </c>
      <c r="K34" s="30">
        <f>+Mensual!P112</f>
        <v>178.10400000000001</v>
      </c>
      <c r="L34" s="30">
        <f>+Mensual!Q112</f>
        <v>199.39599999999999</v>
      </c>
      <c r="M34" s="30"/>
      <c r="N34" s="30">
        <f>+Mensual!Z112</f>
        <v>322.57400000000001</v>
      </c>
      <c r="O34" s="30">
        <f>+Mensual!AA112</f>
        <v>30275.724999999999</v>
      </c>
    </row>
    <row r="35" spans="1:15">
      <c r="A35" s="31" t="s">
        <v>8</v>
      </c>
      <c r="B35" s="31"/>
      <c r="C35" s="32">
        <f>+Mensual!R113</f>
        <v>8725.61</v>
      </c>
      <c r="D35" s="32">
        <f>+Mensual!S113</f>
        <v>6572.442</v>
      </c>
      <c r="E35" s="32">
        <f>+Mensual!T113</f>
        <v>5094.9089999999997</v>
      </c>
      <c r="F35" s="32">
        <f>+Mensual!U113</f>
        <v>4837.3320000000003</v>
      </c>
      <c r="G35" s="32">
        <f>+Mensual!W113</f>
        <v>3100.6190000000001</v>
      </c>
      <c r="H35" s="32">
        <f>+Mensual!J113</f>
        <v>1227.318</v>
      </c>
      <c r="I35" s="32" t="s">
        <v>72</v>
      </c>
      <c r="J35" s="32">
        <f>+Mensual!L113</f>
        <v>311.791</v>
      </c>
      <c r="K35" s="32">
        <f>+Mensual!P113</f>
        <v>175.785</v>
      </c>
      <c r="L35" s="32">
        <f>+Mensual!Q113</f>
        <v>203.084</v>
      </c>
      <c r="M35" s="32"/>
      <c r="N35" s="32">
        <f>+Mensual!Z113</f>
        <v>282.46899999999999</v>
      </c>
      <c r="O35" s="32">
        <f>+Mensual!AA113</f>
        <v>30531.359</v>
      </c>
    </row>
    <row r="36" spans="1:15">
      <c r="A36" s="31" t="s">
        <v>9</v>
      </c>
      <c r="B36" s="31"/>
      <c r="C36" s="32">
        <f>+Mensual!R114</f>
        <v>8914.4140000000007</v>
      </c>
      <c r="D36" s="32">
        <f>+Mensual!S114</f>
        <v>6752.1729999999998</v>
      </c>
      <c r="E36" s="32">
        <f>+Mensual!T114</f>
        <v>5311.0569999999998</v>
      </c>
      <c r="F36" s="32">
        <f>+Mensual!U114</f>
        <v>5051.424</v>
      </c>
      <c r="G36" s="32">
        <f>+Mensual!W114</f>
        <v>3220.1610000000001</v>
      </c>
      <c r="H36" s="32">
        <f>+Mensual!J114</f>
        <v>1241.8810000000001</v>
      </c>
      <c r="I36" s="32" t="s">
        <v>72</v>
      </c>
      <c r="J36" s="32">
        <f>+Mensual!L114</f>
        <v>311.86</v>
      </c>
      <c r="K36" s="32">
        <f>+Mensual!P114</f>
        <v>180.09</v>
      </c>
      <c r="L36" s="32">
        <f>+Mensual!Q114</f>
        <v>209.541</v>
      </c>
      <c r="M36" s="32"/>
      <c r="N36" s="32">
        <f>+Mensual!Z114</f>
        <v>234.28100000000001</v>
      </c>
      <c r="O36" s="32">
        <f>+Mensual!AA114</f>
        <v>31426.882000000001</v>
      </c>
    </row>
    <row r="37" spans="1:15">
      <c r="A37" s="29" t="s">
        <v>10</v>
      </c>
      <c r="B37" s="29"/>
      <c r="C37" s="30">
        <f>+Mensual!R115</f>
        <v>9171.0619999999999</v>
      </c>
      <c r="D37" s="30">
        <f>+Mensual!S115</f>
        <v>6914.616</v>
      </c>
      <c r="E37" s="30">
        <f>+Mensual!T115</f>
        <v>5279.6559999999999</v>
      </c>
      <c r="F37" s="30">
        <f>+Mensual!U115</f>
        <v>5239.5950000000003</v>
      </c>
      <c r="G37" s="30">
        <f>+Mensual!W115</f>
        <v>3243.241</v>
      </c>
      <c r="H37" s="30">
        <f>+Mensual!J115</f>
        <v>1229.067</v>
      </c>
      <c r="I37" s="30" t="s">
        <v>72</v>
      </c>
      <c r="J37" s="30">
        <f>+Mensual!L115</f>
        <v>328.22699999999998</v>
      </c>
      <c r="K37" s="30">
        <f>+Mensual!P115</f>
        <v>214.36199999999999</v>
      </c>
      <c r="L37" s="30">
        <f>+Mensual!Q115</f>
        <v>228.24700000000001</v>
      </c>
      <c r="M37" s="30"/>
      <c r="N37" s="30">
        <f>+Mensual!Z115</f>
        <v>197.22800000000001</v>
      </c>
      <c r="O37" s="30">
        <f>+Mensual!AA115</f>
        <v>32045.300999999999</v>
      </c>
    </row>
    <row r="38" spans="1:15">
      <c r="A38" s="29" t="s">
        <v>11</v>
      </c>
      <c r="B38" s="29"/>
      <c r="C38" s="30">
        <f>+Mensual!R116</f>
        <v>9075.4650000000001</v>
      </c>
      <c r="D38" s="30">
        <f>+Mensual!S116</f>
        <v>7199.5730000000003</v>
      </c>
      <c r="E38" s="30">
        <f>+Mensual!T116</f>
        <v>5286.1130000000003</v>
      </c>
      <c r="F38" s="30">
        <f>+Mensual!U116</f>
        <v>5110.9340000000002</v>
      </c>
      <c r="G38" s="30">
        <f>+Mensual!W116</f>
        <v>3207.85</v>
      </c>
      <c r="H38" s="30">
        <f>+Mensual!J116</f>
        <v>1207.2829999999999</v>
      </c>
      <c r="I38" s="30" t="s">
        <v>72</v>
      </c>
      <c r="J38" s="30">
        <f>+Mensual!L116</f>
        <v>346.13200000000001</v>
      </c>
      <c r="K38" s="30">
        <f>+Mensual!P116</f>
        <v>206.11500000000001</v>
      </c>
      <c r="L38" s="30">
        <f>+Mensual!Q116</f>
        <v>240.755</v>
      </c>
      <c r="M38" s="30"/>
      <c r="N38" s="30">
        <f>+Mensual!Z116</f>
        <v>149.56299999999999</v>
      </c>
      <c r="O38" s="30">
        <f>+Mensual!AA116</f>
        <v>32029.782999999999</v>
      </c>
    </row>
    <row r="39" spans="1:15">
      <c r="A39" s="31" t="s">
        <v>12</v>
      </c>
      <c r="B39" s="31"/>
      <c r="C39" s="32">
        <f>+Mensual!R117</f>
        <v>9329.6980000000003</v>
      </c>
      <c r="D39" s="32">
        <f>+Mensual!S117</f>
        <v>7243.94</v>
      </c>
      <c r="E39" s="32">
        <f>+Mensual!T117</f>
        <v>5441.0169999999998</v>
      </c>
      <c r="F39" s="32">
        <f>+Mensual!U117</f>
        <v>5332.902</v>
      </c>
      <c r="G39" s="32">
        <f>+Mensual!W117</f>
        <v>3251.7759999999998</v>
      </c>
      <c r="H39" s="32">
        <f>+Mensual!J117</f>
        <v>1266.1969999999999</v>
      </c>
      <c r="I39" s="32" t="s">
        <v>72</v>
      </c>
      <c r="J39" s="32">
        <f>+Mensual!L117</f>
        <v>371.685</v>
      </c>
      <c r="K39" s="32">
        <f>+Mensual!P117</f>
        <v>221.53100000000001</v>
      </c>
      <c r="L39" s="32">
        <f>+Mensual!Q117</f>
        <v>251.369</v>
      </c>
      <c r="M39" s="32"/>
      <c r="N39" s="32">
        <f>+Mensual!Z117</f>
        <v>0</v>
      </c>
      <c r="O39" s="32">
        <f>+Mensual!AA117</f>
        <v>32710.115000000002</v>
      </c>
    </row>
    <row r="40" spans="1:15">
      <c r="A40" s="31" t="s">
        <v>13</v>
      </c>
      <c r="B40" s="31"/>
      <c r="C40" s="32">
        <f>+Mensual!R118</f>
        <v>9422.8510000000006</v>
      </c>
      <c r="D40" s="32">
        <f>+Mensual!S118</f>
        <v>7297.8029999999999</v>
      </c>
      <c r="E40" s="32">
        <f>+Mensual!T118</f>
        <v>5676.3760000000002</v>
      </c>
      <c r="F40" s="32">
        <f>+Mensual!U118</f>
        <v>5266.5029999999997</v>
      </c>
      <c r="G40" s="32">
        <f>+Mensual!W118</f>
        <v>3334.8420000000001</v>
      </c>
      <c r="H40" s="32">
        <f>+Mensual!J118</f>
        <v>1277.8910000000001</v>
      </c>
      <c r="I40" s="32" t="s">
        <v>72</v>
      </c>
      <c r="J40" s="32">
        <f>+Mensual!L118</f>
        <v>388.67200000000003</v>
      </c>
      <c r="K40" s="32">
        <f>+Mensual!P118</f>
        <v>232.745</v>
      </c>
      <c r="L40" s="32">
        <f>+Mensual!Q118</f>
        <v>258.904</v>
      </c>
      <c r="M40" s="32"/>
      <c r="N40" s="32">
        <f>+Mensual!Z118</f>
        <v>0</v>
      </c>
      <c r="O40" s="32">
        <f>+Mensual!AA118</f>
        <v>33156.587</v>
      </c>
    </row>
    <row r="41" spans="1:15">
      <c r="A41" s="29" t="s">
        <v>14</v>
      </c>
      <c r="B41" s="29"/>
      <c r="C41" s="30">
        <f>+Mensual!R119</f>
        <v>9303.2780000000002</v>
      </c>
      <c r="D41" s="30">
        <f>+Mensual!S119</f>
        <v>7274.4290000000001</v>
      </c>
      <c r="E41" s="30">
        <f>+Mensual!T119</f>
        <v>5675.0240000000003</v>
      </c>
      <c r="F41" s="30">
        <f>+Mensual!U119</f>
        <v>5321.2250000000004</v>
      </c>
      <c r="G41" s="30">
        <f>+Mensual!W119</f>
        <v>3251.413</v>
      </c>
      <c r="H41" s="30">
        <f>+Mensual!J119</f>
        <v>1256.9559999999999</v>
      </c>
      <c r="I41" s="30" t="s">
        <v>72</v>
      </c>
      <c r="J41" s="30">
        <f>+Mensual!L119</f>
        <v>402.30599999999998</v>
      </c>
      <c r="K41" s="30">
        <f>+Mensual!P119</f>
        <v>219.89400000000001</v>
      </c>
      <c r="L41" s="30">
        <f>+Mensual!Q119</f>
        <v>281.07400000000001</v>
      </c>
      <c r="M41" s="30"/>
      <c r="N41" s="30">
        <f>+Mensual!Z119</f>
        <v>0</v>
      </c>
      <c r="O41" s="30">
        <f>+Mensual!AA119</f>
        <v>32985.599000000002</v>
      </c>
    </row>
    <row r="42" spans="1:15">
      <c r="A42" s="29" t="s">
        <v>15</v>
      </c>
      <c r="B42" s="29"/>
      <c r="C42" s="30">
        <f>+Mensual!R120</f>
        <v>9350.4069999999992</v>
      </c>
      <c r="D42" s="30">
        <f>+Mensual!S120</f>
        <v>7476.0050000000001</v>
      </c>
      <c r="E42" s="30">
        <f>+Mensual!T120</f>
        <v>5264.6329999999998</v>
      </c>
      <c r="F42" s="30">
        <f>+Mensual!U120</f>
        <v>5369.1229999999996</v>
      </c>
      <c r="G42" s="30">
        <f>+Mensual!W120</f>
        <v>3250.33</v>
      </c>
      <c r="H42" s="30">
        <f>+Mensual!J120</f>
        <v>1233.4949999999999</v>
      </c>
      <c r="I42" s="30" t="s">
        <v>72</v>
      </c>
      <c r="J42" s="30">
        <f>+Mensual!L120</f>
        <v>423.86099999999999</v>
      </c>
      <c r="K42" s="30">
        <f>+Mensual!P120</f>
        <v>234.268</v>
      </c>
      <c r="L42" s="30">
        <f>+Mensual!Q120</f>
        <v>296.90600000000001</v>
      </c>
      <c r="M42" s="30"/>
      <c r="N42" s="30">
        <f>+Mensual!Z120</f>
        <v>0</v>
      </c>
      <c r="O42" s="30">
        <f>+Mensual!AA120</f>
        <v>32899.027999999998</v>
      </c>
    </row>
    <row r="43" spans="1:15">
      <c r="A43" s="31" t="s">
        <v>16</v>
      </c>
      <c r="B43" s="31"/>
      <c r="C43" s="32">
        <f>+Mensual!R121</f>
        <v>9463.8919999999998</v>
      </c>
      <c r="D43" s="32">
        <f>+Mensual!S121</f>
        <v>7580.9269999999997</v>
      </c>
      <c r="E43" s="32">
        <f>+Mensual!T121</f>
        <v>5597.009</v>
      </c>
      <c r="F43" s="32">
        <f>+Mensual!U121</f>
        <v>4987.6580000000004</v>
      </c>
      <c r="G43" s="32">
        <f>+Mensual!W121</f>
        <v>3338.6109999999999</v>
      </c>
      <c r="H43" s="32">
        <f>+Mensual!J121</f>
        <v>1280.3420000000001</v>
      </c>
      <c r="I43" s="32" t="s">
        <v>72</v>
      </c>
      <c r="J43" s="32">
        <f>+Mensual!L121</f>
        <v>466.98399999999998</v>
      </c>
      <c r="K43" s="32">
        <f>+Mensual!P121</f>
        <v>252.791</v>
      </c>
      <c r="L43" s="32">
        <f>+Mensual!Q121</f>
        <v>323.76900000000001</v>
      </c>
      <c r="M43" s="32"/>
      <c r="N43" s="32">
        <f>+Mensual!Z121</f>
        <v>0</v>
      </c>
      <c r="O43" s="32">
        <f>+Mensual!AA121</f>
        <v>33291.983</v>
      </c>
    </row>
    <row r="44" spans="1:15">
      <c r="A44" s="31" t="s">
        <v>17</v>
      </c>
      <c r="B44" s="31"/>
      <c r="C44" s="32">
        <f>+Mensual!R122</f>
        <v>9693.16</v>
      </c>
      <c r="D44" s="32">
        <f>+Mensual!S122</f>
        <v>7640.2820000000002</v>
      </c>
      <c r="E44" s="32">
        <f>+Mensual!T122</f>
        <v>5617.558</v>
      </c>
      <c r="F44" s="32">
        <f>+Mensual!U122</f>
        <v>4709.1540000000005</v>
      </c>
      <c r="G44" s="32">
        <f>+Mensual!W122</f>
        <v>3387.8820000000001</v>
      </c>
      <c r="H44" s="32">
        <f>+Mensual!J122</f>
        <v>1308.191</v>
      </c>
      <c r="I44" s="32" t="s">
        <v>72</v>
      </c>
      <c r="J44" s="32">
        <f>+Mensual!L122</f>
        <v>481.39100000000002</v>
      </c>
      <c r="K44" s="32">
        <f>+Mensual!P122</f>
        <v>232.96799999999999</v>
      </c>
      <c r="L44" s="32">
        <f>+Mensual!Q122</f>
        <v>361.01600000000002</v>
      </c>
      <c r="M44" s="32"/>
      <c r="N44" s="32">
        <f>+Mensual!Z122</f>
        <v>0</v>
      </c>
      <c r="O44" s="32">
        <f>+Mensual!AA122</f>
        <v>33431.601999999999</v>
      </c>
    </row>
    <row r="45" spans="1: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>
      <c r="A46" s="34" t="s">
        <v>27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>
      <c r="A47" s="34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6.5" customHeight="1">
      <c r="A48" s="29" t="s">
        <v>6</v>
      </c>
      <c r="B48" s="29"/>
      <c r="C48" s="30">
        <f>+Mensual!R124</f>
        <v>10250.56290793</v>
      </c>
      <c r="D48" s="30">
        <f>+Mensual!S124</f>
        <v>8027.9946319800001</v>
      </c>
      <c r="E48" s="30">
        <f>+Mensual!T124</f>
        <v>5610.4860454999998</v>
      </c>
      <c r="F48" s="30">
        <f>+Mensual!U124</f>
        <v>4810.4497992099996</v>
      </c>
      <c r="G48" s="30">
        <f>+Mensual!W124</f>
        <v>3691.4700576099999</v>
      </c>
      <c r="H48" s="30">
        <f>+Mensual!J124</f>
        <v>1321.3147138500001</v>
      </c>
      <c r="I48" s="30" t="s">
        <v>72</v>
      </c>
      <c r="J48" s="30">
        <f>+Mensual!L124</f>
        <v>488.36234768000003</v>
      </c>
      <c r="K48" s="30">
        <f>+Mensual!P124</f>
        <v>226.39341271999999</v>
      </c>
      <c r="L48" s="30">
        <f>+Mensual!Q124</f>
        <v>373.96064910000001</v>
      </c>
      <c r="M48" s="30"/>
      <c r="N48" s="30">
        <f>+Mensual!Z124</f>
        <v>0</v>
      </c>
      <c r="O48" s="30">
        <f>+Mensual!AA124</f>
        <v>34800.994565579997</v>
      </c>
    </row>
    <row r="49" spans="1:15">
      <c r="A49" s="29" t="s">
        <v>7</v>
      </c>
      <c r="B49" s="29"/>
      <c r="C49" s="30">
        <f>+Mensual!R125</f>
        <v>10281.01</v>
      </c>
      <c r="D49" s="30">
        <f>+Mensual!S125</f>
        <v>8050.5309999999999</v>
      </c>
      <c r="E49" s="30">
        <f>+Mensual!T125</f>
        <v>5665.0110000000004</v>
      </c>
      <c r="F49" s="30">
        <f>+Mensual!U125</f>
        <v>4872.1210000000001</v>
      </c>
      <c r="G49" s="30">
        <f>+Mensual!W125</f>
        <v>3770.7489999999998</v>
      </c>
      <c r="H49" s="30">
        <f>+Mensual!J125</f>
        <v>1360.4570000000001</v>
      </c>
      <c r="I49" s="30" t="s">
        <v>72</v>
      </c>
      <c r="J49" s="30">
        <f>+Mensual!L125</f>
        <v>504.447</v>
      </c>
      <c r="K49" s="30">
        <f>+Mensual!P125</f>
        <v>226.239</v>
      </c>
      <c r="L49" s="30">
        <f>+Mensual!Q125</f>
        <v>403.20100000000002</v>
      </c>
      <c r="M49" s="30"/>
      <c r="N49" s="30">
        <f>+Mensual!Z125</f>
        <v>0</v>
      </c>
      <c r="O49" s="30">
        <f>+Mensual!AA125</f>
        <v>35133.766000000003</v>
      </c>
    </row>
    <row r="50" spans="1:15">
      <c r="A50" s="31" t="s">
        <v>8</v>
      </c>
      <c r="B50" s="31"/>
      <c r="C50" s="32">
        <f>+Mensual!R126</f>
        <v>10288.540000000001</v>
      </c>
      <c r="D50" s="32">
        <f>+Mensual!S126</f>
        <v>7987.4809999999998</v>
      </c>
      <c r="E50" s="32">
        <f>+Mensual!T126</f>
        <v>5562.1270000000004</v>
      </c>
      <c r="F50" s="32">
        <f>+Mensual!U126</f>
        <v>5068.3559999999998</v>
      </c>
      <c r="G50" s="32">
        <f>+Mensual!W126</f>
        <v>3765.4450000000002</v>
      </c>
      <c r="H50" s="32">
        <f>+Mensual!J126</f>
        <v>1375.175</v>
      </c>
      <c r="I50" s="32" t="s">
        <v>72</v>
      </c>
      <c r="J50" s="32">
        <f>+Mensual!L126</f>
        <v>524.33799999999997</v>
      </c>
      <c r="K50" s="32">
        <f>+Mensual!P126</f>
        <v>236.17599999999999</v>
      </c>
      <c r="L50" s="32">
        <f>+Mensual!Q126</f>
        <v>414.45499999999998</v>
      </c>
      <c r="M50" s="32"/>
      <c r="N50" s="32">
        <f>+Mensual!Z126</f>
        <v>0</v>
      </c>
      <c r="O50" s="32">
        <f>+Mensual!AA126</f>
        <v>35222.093000000001</v>
      </c>
    </row>
    <row r="51" spans="1:15">
      <c r="A51" s="31" t="s">
        <v>9</v>
      </c>
      <c r="B51" s="31"/>
      <c r="C51" s="32">
        <f>+Mensual!R127</f>
        <v>10304.4149</v>
      </c>
      <c r="D51" s="32">
        <f>+Mensual!S127</f>
        <v>8017.6805000000004</v>
      </c>
      <c r="E51" s="32">
        <f>+Mensual!T127</f>
        <v>5763.0995000000003</v>
      </c>
      <c r="F51" s="32">
        <f>+Mensual!U127</f>
        <v>4964.1075000000001</v>
      </c>
      <c r="G51" s="32">
        <f>+Mensual!W127</f>
        <v>3743.3249999999998</v>
      </c>
      <c r="H51" s="32">
        <f>+Mensual!J127</f>
        <v>1376.2242000000001</v>
      </c>
      <c r="I51" s="32" t="s">
        <v>72</v>
      </c>
      <c r="J51" s="32">
        <f>+Mensual!L127</f>
        <v>581.9479</v>
      </c>
      <c r="K51" s="32">
        <f>+Mensual!P127</f>
        <v>246.71440000000001</v>
      </c>
      <c r="L51" s="32">
        <f>+Mensual!Q127</f>
        <v>420.83969999999999</v>
      </c>
      <c r="M51" s="32"/>
      <c r="N51" s="32">
        <f>+Mensual!Z127</f>
        <v>0</v>
      </c>
      <c r="O51" s="32">
        <f>+Mensual!AA127</f>
        <v>35418.353600000002</v>
      </c>
    </row>
    <row r="52" spans="1:15">
      <c r="A52" s="29" t="s">
        <v>10</v>
      </c>
      <c r="B52" s="29"/>
      <c r="C52" s="30">
        <f>+Mensual!R128</f>
        <v>10571.991</v>
      </c>
      <c r="D52" s="30">
        <f>+Mensual!S128</f>
        <v>8288.16</v>
      </c>
      <c r="E52" s="30">
        <f>+Mensual!T128</f>
        <v>5999.6427000000003</v>
      </c>
      <c r="F52" s="30">
        <f>+Mensual!U128</f>
        <v>5113.3239999999996</v>
      </c>
      <c r="G52" s="30">
        <f>+Mensual!W128</f>
        <v>3691.2950000000001</v>
      </c>
      <c r="H52" s="30">
        <f>+Mensual!J128</f>
        <v>1420.2270000000001</v>
      </c>
      <c r="I52" s="30" t="s">
        <v>72</v>
      </c>
      <c r="J52" s="30">
        <f>+Mensual!L128</f>
        <v>600.42200000000003</v>
      </c>
      <c r="K52" s="30">
        <f>+Mensual!P128</f>
        <v>250.87100000000001</v>
      </c>
      <c r="L52" s="30">
        <f>+Mensual!Q128</f>
        <v>469.74400000000003</v>
      </c>
      <c r="M52" s="30"/>
      <c r="N52" s="30">
        <f>+Mensual!Z128</f>
        <v>0</v>
      </c>
      <c r="O52" s="30">
        <f>+Mensual!AA128</f>
        <v>36405.676700000004</v>
      </c>
    </row>
    <row r="53" spans="1:15">
      <c r="A53" s="29" t="s">
        <v>11</v>
      </c>
      <c r="B53" s="29"/>
      <c r="C53" s="30">
        <f>+Mensual!R129</f>
        <v>10574.188399999999</v>
      </c>
      <c r="D53" s="30">
        <f>+Mensual!S129</f>
        <v>8444.4300999999996</v>
      </c>
      <c r="E53" s="30">
        <f>+Mensual!T129</f>
        <v>5968.3653999999997</v>
      </c>
      <c r="F53" s="30">
        <f>+Mensual!U129</f>
        <v>5304.6832999999997</v>
      </c>
      <c r="G53" s="30">
        <f>+Mensual!W129</f>
        <v>3680.6190999999999</v>
      </c>
      <c r="H53" s="30">
        <f>+Mensual!J129</f>
        <v>1385.9536000000001</v>
      </c>
      <c r="I53" s="30" t="s">
        <v>72</v>
      </c>
      <c r="J53" s="30">
        <f>+Mensual!L129</f>
        <v>606.72360000000003</v>
      </c>
      <c r="K53" s="30">
        <f>+Mensual!P129</f>
        <v>258.8657</v>
      </c>
      <c r="L53" s="30">
        <f>+Mensual!Q129</f>
        <v>492.32040000000001</v>
      </c>
      <c r="M53" s="30"/>
      <c r="N53" s="30">
        <f>+Mensual!Z129</f>
        <v>0</v>
      </c>
      <c r="O53" s="30">
        <f>+Mensual!AA129</f>
        <v>36716.149599999997</v>
      </c>
    </row>
    <row r="54" spans="1:15">
      <c r="A54" s="31" t="s">
        <v>12</v>
      </c>
      <c r="B54" s="31"/>
      <c r="C54" s="32">
        <f>+Mensual!R130</f>
        <v>10988.405699999999</v>
      </c>
      <c r="D54" s="32">
        <f>+Mensual!S130</f>
        <v>8663.3847999999998</v>
      </c>
      <c r="E54" s="32">
        <f>+Mensual!T130</f>
        <v>6227.3861999999999</v>
      </c>
      <c r="F54" s="32">
        <f>+Mensual!U130</f>
        <v>5167.6077999999998</v>
      </c>
      <c r="G54" s="32">
        <f>+Mensual!W130</f>
        <v>3849.1293999999998</v>
      </c>
      <c r="H54" s="32">
        <f>+Mensual!J130</f>
        <v>1464.1198999999999</v>
      </c>
      <c r="I54" s="32" t="s">
        <v>72</v>
      </c>
      <c r="J54" s="32">
        <f>+Mensual!L130</f>
        <v>647.27719999999999</v>
      </c>
      <c r="K54" s="32">
        <f>+Mensual!P130</f>
        <v>248.5393</v>
      </c>
      <c r="L54" s="32">
        <f>+Mensual!Q130</f>
        <v>556.8229</v>
      </c>
      <c r="M54" s="32"/>
      <c r="N54" s="32">
        <f>+Mensual!Z130</f>
        <v>0</v>
      </c>
      <c r="O54" s="32">
        <f>+Mensual!AA130</f>
        <v>37812.673199999997</v>
      </c>
    </row>
    <row r="55" spans="1:15">
      <c r="A55" s="31" t="s">
        <v>13</v>
      </c>
      <c r="B55" s="31"/>
      <c r="C55" s="32">
        <f>+Mensual!R131</f>
        <v>11068.658600000001</v>
      </c>
      <c r="D55" s="32">
        <f>+Mensual!S131</f>
        <v>8718.4619999999995</v>
      </c>
      <c r="E55" s="32">
        <f>+Mensual!T131</f>
        <v>6285.8818000000001</v>
      </c>
      <c r="F55" s="32">
        <f>+Mensual!U131</f>
        <v>5170.9777000000004</v>
      </c>
      <c r="G55" s="32">
        <f>+Mensual!W131</f>
        <v>3781.4733999999999</v>
      </c>
      <c r="H55" s="32">
        <f>+Mensual!J131</f>
        <v>1456.9891</v>
      </c>
      <c r="I55" s="32" t="s">
        <v>72</v>
      </c>
      <c r="J55" s="32">
        <f>+Mensual!L131</f>
        <v>707.46619999999996</v>
      </c>
      <c r="K55" s="32">
        <f>+Mensual!P131</f>
        <v>252.3509</v>
      </c>
      <c r="L55" s="32">
        <f>+Mensual!Q131</f>
        <v>588.18420000000003</v>
      </c>
      <c r="M55" s="32"/>
      <c r="N55" s="32">
        <f>+Mensual!Z131</f>
        <v>0</v>
      </c>
      <c r="O55" s="32">
        <f>+Mensual!AA131</f>
        <v>38030.443899999998</v>
      </c>
    </row>
    <row r="56" spans="1:15">
      <c r="A56" s="29" t="s">
        <v>14</v>
      </c>
      <c r="B56" s="29"/>
      <c r="C56" s="30">
        <f>+Mensual!R132</f>
        <v>11174.5334</v>
      </c>
      <c r="D56" s="30">
        <f>+Mensual!S132</f>
        <v>8823.3137000000006</v>
      </c>
      <c r="E56" s="30">
        <f>+Mensual!T132</f>
        <v>6370.0853999999999</v>
      </c>
      <c r="F56" s="30">
        <f>+Mensual!U132</f>
        <v>5203.7323999999999</v>
      </c>
      <c r="G56" s="30">
        <f>+Mensual!W132</f>
        <v>3702.5138000000002</v>
      </c>
      <c r="H56" s="30">
        <f>+Mensual!J132</f>
        <v>1443.4346</v>
      </c>
      <c r="I56" s="30" t="s">
        <v>72</v>
      </c>
      <c r="J56" s="30">
        <f>+Mensual!L132</f>
        <v>765.22149999999999</v>
      </c>
      <c r="K56" s="30">
        <f>+Mensual!P132</f>
        <v>266.2978</v>
      </c>
      <c r="L56" s="30">
        <f>+Mensual!Q132</f>
        <v>628.33579999999995</v>
      </c>
      <c r="M56" s="30"/>
      <c r="N56" s="30">
        <f>+Mensual!Z132</f>
        <v>0</v>
      </c>
      <c r="O56" s="30">
        <f>+Mensual!AA132</f>
        <v>38377.468399999998</v>
      </c>
    </row>
    <row r="57" spans="1:15">
      <c r="A57" s="29" t="s">
        <v>15</v>
      </c>
      <c r="B57" s="29"/>
      <c r="C57" s="30">
        <f>+Mensual!R133</f>
        <v>11382.0921</v>
      </c>
      <c r="D57" s="30">
        <f>+Mensual!S133</f>
        <v>9031.9740000000002</v>
      </c>
      <c r="E57" s="30">
        <f>+Mensual!T133</f>
        <v>6414.0962</v>
      </c>
      <c r="F57" s="30">
        <f>+Mensual!U133</f>
        <v>5198.4934999999996</v>
      </c>
      <c r="G57" s="30">
        <f>+Mensual!W133</f>
        <v>3648.2575000000002</v>
      </c>
      <c r="H57" s="30">
        <f>+Mensual!J133</f>
        <v>1428.5039999999999</v>
      </c>
      <c r="I57" s="30" t="s">
        <v>72</v>
      </c>
      <c r="J57" s="30">
        <f>+Mensual!L133</f>
        <v>811.89850000000001</v>
      </c>
      <c r="K57" s="30">
        <f>+Mensual!P133</f>
        <v>313.35919999999999</v>
      </c>
      <c r="L57" s="30">
        <f>+Mensual!Q133</f>
        <v>686.35350000000005</v>
      </c>
      <c r="M57" s="30"/>
      <c r="N57" s="30">
        <f>+Mensual!Z133</f>
        <v>0</v>
      </c>
      <c r="O57" s="30">
        <f>+Mensual!AA133</f>
        <v>38915.0285</v>
      </c>
    </row>
    <row r="58" spans="1:15">
      <c r="A58" s="31" t="s">
        <v>16</v>
      </c>
      <c r="B58" s="31"/>
      <c r="C58" s="32">
        <f>+Mensual!R134</f>
        <v>11277.375899999999</v>
      </c>
      <c r="D58" s="32">
        <f>+Mensual!S134</f>
        <v>9014.6043000000009</v>
      </c>
      <c r="E58" s="32">
        <f>+Mensual!T134</f>
        <v>6643.0137999999997</v>
      </c>
      <c r="F58" s="32">
        <f>+Mensual!U134</f>
        <v>5404.7022999999999</v>
      </c>
      <c r="G58" s="32">
        <f>+Mensual!W134</f>
        <v>3561.8778000000002</v>
      </c>
      <c r="H58" s="32">
        <f>+Mensual!J134</f>
        <v>1383.3453</v>
      </c>
      <c r="I58" s="32" t="s">
        <v>72</v>
      </c>
      <c r="J58" s="32">
        <f>+Mensual!L134</f>
        <v>832.06420000000003</v>
      </c>
      <c r="K58" s="32">
        <f>+Mensual!P134</f>
        <v>271.11680000000001</v>
      </c>
      <c r="L58" s="32">
        <f>+Mensual!Q134</f>
        <v>733.39469999999994</v>
      </c>
      <c r="M58" s="32"/>
      <c r="N58" s="32">
        <f>+Mensual!Z134</f>
        <v>0</v>
      </c>
      <c r="O58" s="32">
        <f>+Mensual!AA134</f>
        <v>39121.4951</v>
      </c>
    </row>
    <row r="59" spans="1:15">
      <c r="A59" s="31" t="s">
        <v>17</v>
      </c>
      <c r="B59" s="31"/>
      <c r="C59" s="32">
        <f>+Mensual!R135</f>
        <v>11004.0941</v>
      </c>
      <c r="D59" s="32">
        <f>+Mensual!S135</f>
        <v>9240.3680000000004</v>
      </c>
      <c r="E59" s="32">
        <f>+Mensual!T135</f>
        <v>6566.4722000000002</v>
      </c>
      <c r="F59" s="32">
        <f>+Mensual!U135</f>
        <v>5393.1903000000002</v>
      </c>
      <c r="G59" s="32">
        <f>+Mensual!W135</f>
        <v>3642.6210999999998</v>
      </c>
      <c r="H59" s="32">
        <f>+Mensual!J135</f>
        <v>1339.8521000000001</v>
      </c>
      <c r="I59" s="32">
        <f>+Mensual!AB135</f>
        <v>179.42009999999999</v>
      </c>
      <c r="J59" s="32">
        <f>+Mensual!L135</f>
        <v>852.74360000000001</v>
      </c>
      <c r="K59" s="32">
        <f>+Mensual!P135</f>
        <v>256.53089999999997</v>
      </c>
      <c r="L59" s="32">
        <f>+Mensual!Q135</f>
        <v>755.23680000000002</v>
      </c>
      <c r="M59" s="32"/>
      <c r="N59" s="32">
        <f>+Mensual!Z135</f>
        <v>0</v>
      </c>
      <c r="O59" s="32">
        <f>+Mensual!AA135</f>
        <v>39230.529199999997</v>
      </c>
    </row>
    <row r="60" spans="1:15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>
      <c r="A61" s="34">
        <v>2005</v>
      </c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>
      <c r="A62" s="34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6.5" customHeight="1">
      <c r="A63" s="29" t="s">
        <v>6</v>
      </c>
      <c r="B63" s="29"/>
      <c r="C63" s="30">
        <f>+Mensual!R149</f>
        <v>11567.081399999999</v>
      </c>
      <c r="D63" s="30">
        <f>+Mensual!S149</f>
        <v>9439.3286000000007</v>
      </c>
      <c r="E63" s="30">
        <f>+Mensual!T149</f>
        <v>6788.2839999999997</v>
      </c>
      <c r="F63" s="30">
        <f>+Mensual!U149</f>
        <v>5549.4076999999997</v>
      </c>
      <c r="G63" s="30">
        <f>+Mensual!W149</f>
        <v>3899.9881</v>
      </c>
      <c r="H63" s="30">
        <f>+Mensual!J149</f>
        <v>1366.0429999999999</v>
      </c>
      <c r="I63" s="30">
        <f>+Mensual!AB149</f>
        <v>160.9675</v>
      </c>
      <c r="J63" s="30">
        <f>+Mensual!L149</f>
        <v>860.96730000000002</v>
      </c>
      <c r="K63" s="30">
        <f>+Mensual!P149</f>
        <v>256.37689999999998</v>
      </c>
      <c r="L63" s="30">
        <f>+Mensual!Q149</f>
        <v>773.00670000000002</v>
      </c>
      <c r="M63" s="30"/>
      <c r="N63" s="30">
        <f>+Mensual!Z149</f>
        <v>0</v>
      </c>
      <c r="O63" s="30">
        <f>+Mensual!AA149</f>
        <v>40661.451200000003</v>
      </c>
    </row>
    <row r="64" spans="1:15">
      <c r="A64" s="29" t="s">
        <v>7</v>
      </c>
      <c r="B64" s="29"/>
      <c r="C64" s="30">
        <f>+Mensual!R150</f>
        <v>11441.47625396</v>
      </c>
      <c r="D64" s="30">
        <f>+Mensual!S150</f>
        <v>9663.8239734599993</v>
      </c>
      <c r="E64" s="30">
        <f>+Mensual!T150</f>
        <v>6737.5126498899999</v>
      </c>
      <c r="F64" s="30">
        <f>+Mensual!U150</f>
        <v>5546.6920119300003</v>
      </c>
      <c r="G64" s="30">
        <f>+Mensual!W150</f>
        <v>3761.09175078</v>
      </c>
      <c r="H64" s="30">
        <f>+Mensual!J150</f>
        <v>1363.69742496</v>
      </c>
      <c r="I64" s="30">
        <f>+Mensual!AB150</f>
        <v>161.49293728000001</v>
      </c>
      <c r="J64" s="30">
        <f>+Mensual!L150</f>
        <v>878.65597605999994</v>
      </c>
      <c r="K64" s="30">
        <f>+Mensual!P150</f>
        <v>255.02779236000001</v>
      </c>
      <c r="L64" s="30">
        <f>+Mensual!Q150</f>
        <v>785.53722383000002</v>
      </c>
      <c r="M64" s="30"/>
      <c r="N64" s="30">
        <f>+Mensual!Z150</f>
        <v>0</v>
      </c>
      <c r="O64" s="30">
        <f>+Mensual!AA150</f>
        <v>40595.007994510001</v>
      </c>
    </row>
    <row r="65" spans="1:15">
      <c r="A65" s="31" t="s">
        <v>8</v>
      </c>
      <c r="B65" s="31"/>
      <c r="C65" s="32">
        <f>+Mensual!R151</f>
        <v>12923.941300840001</v>
      </c>
      <c r="D65" s="32">
        <f>+Mensual!S151</f>
        <v>9897.2958224100003</v>
      </c>
      <c r="E65" s="32">
        <f>+Mensual!T151</f>
        <v>6950.0925598499998</v>
      </c>
      <c r="F65" s="32">
        <f>+Mensual!U151</f>
        <v>5643.0158589299999</v>
      </c>
      <c r="G65" s="32">
        <f>+Mensual!W151</f>
        <v>4039.5098933200002</v>
      </c>
      <c r="H65" s="32">
        <f>+Mensual!J151</f>
        <v>0</v>
      </c>
      <c r="I65" s="32">
        <f>+Mensual!AB151</f>
        <v>168.6579917</v>
      </c>
      <c r="J65" s="32">
        <f>+Mensual!L151</f>
        <v>1002.9786139300001</v>
      </c>
      <c r="K65" s="32">
        <f>+Mensual!P151</f>
        <v>252.00292820999999</v>
      </c>
      <c r="L65" s="32">
        <f>+Mensual!Q151</f>
        <v>794.99485106999998</v>
      </c>
      <c r="M65" s="32"/>
      <c r="N65" s="32">
        <f>+Mensual!Z151</f>
        <v>0</v>
      </c>
      <c r="O65" s="32">
        <f>+Mensual!AA151</f>
        <v>41672.489820260002</v>
      </c>
    </row>
    <row r="66" spans="1:15">
      <c r="A66" s="31" t="s">
        <v>9</v>
      </c>
      <c r="B66" s="31"/>
      <c r="C66" s="32">
        <f>+Mensual!R152</f>
        <v>12795.8192199</v>
      </c>
      <c r="D66" s="32">
        <f>+Mensual!S152</f>
        <v>10353.95632528</v>
      </c>
      <c r="E66" s="32">
        <f>+Mensual!T152</f>
        <v>6904.5378577600004</v>
      </c>
      <c r="F66" s="32">
        <f>+Mensual!U152</f>
        <v>5637.5153140599996</v>
      </c>
      <c r="G66" s="32">
        <f>+Mensual!W152</f>
        <v>4012.5295225599998</v>
      </c>
      <c r="H66" s="32">
        <f>+Mensual!J152</f>
        <v>0</v>
      </c>
      <c r="I66" s="32">
        <f>+Mensual!AB152</f>
        <v>168.75373212</v>
      </c>
      <c r="J66" s="32">
        <f>+Mensual!L152</f>
        <v>934.79092246000005</v>
      </c>
      <c r="K66" s="32">
        <f>+Mensual!P152</f>
        <v>264.69958083</v>
      </c>
      <c r="L66" s="32">
        <f>+Mensual!Q152</f>
        <v>822.04308907999996</v>
      </c>
      <c r="M66" s="32"/>
      <c r="N66" s="32">
        <f>+Mensual!Z152</f>
        <v>0</v>
      </c>
      <c r="O66" s="32">
        <f>+Mensual!AA152</f>
        <v>41894.645564049999</v>
      </c>
    </row>
    <row r="67" spans="1:15">
      <c r="A67" s="29" t="s">
        <v>10</v>
      </c>
      <c r="B67" s="29"/>
      <c r="C67" s="30">
        <f>+Mensual!R153</f>
        <v>12819.760579080001</v>
      </c>
      <c r="D67" s="30">
        <f>+Mensual!S153</f>
        <v>10363.95019869</v>
      </c>
      <c r="E67" s="30">
        <f>+Mensual!T153</f>
        <v>7069.4931567399999</v>
      </c>
      <c r="F67" s="30">
        <f>+Mensual!U153</f>
        <v>5668.7292299800001</v>
      </c>
      <c r="G67" s="30">
        <f>+Mensual!W153</f>
        <v>4114.9405986199999</v>
      </c>
      <c r="H67" s="30">
        <f>+Mensual!J153</f>
        <v>0</v>
      </c>
      <c r="I67" s="30">
        <f>+Mensual!AB153</f>
        <v>188.83781403</v>
      </c>
      <c r="J67" s="30">
        <f>+Mensual!L153</f>
        <v>953.34340535000001</v>
      </c>
      <c r="K67" s="30">
        <f>+Mensual!P153</f>
        <v>265.11826579000001</v>
      </c>
      <c r="L67" s="30">
        <f>+Mensual!Q153</f>
        <v>937.66659687000003</v>
      </c>
      <c r="M67" s="30"/>
      <c r="N67" s="30">
        <f>+Mensual!Z153</f>
        <v>0</v>
      </c>
      <c r="O67" s="30">
        <f>+Mensual!AA153</f>
        <v>42381.839845150003</v>
      </c>
    </row>
    <row r="68" spans="1:15">
      <c r="A68" s="29" t="s">
        <v>11</v>
      </c>
      <c r="B68" s="29"/>
      <c r="C68" s="30">
        <f>+Mensual!R154</f>
        <v>12804.52759</v>
      </c>
      <c r="D68" s="30">
        <f>+Mensual!S154</f>
        <v>10269.16628094</v>
      </c>
      <c r="E68" s="30">
        <f>+Mensual!T154</f>
        <v>7215.9783146999998</v>
      </c>
      <c r="F68" s="30">
        <f>+Mensual!U154</f>
        <v>5599.9325835999998</v>
      </c>
      <c r="G68" s="30">
        <f>+Mensual!W154</f>
        <v>4022.3565818299999</v>
      </c>
      <c r="H68" s="30">
        <f>+Mensual!J154</f>
        <v>0</v>
      </c>
      <c r="I68" s="30">
        <f>+Mensual!AB154</f>
        <v>181.66660590999999</v>
      </c>
      <c r="J68" s="30">
        <f>+Mensual!L154</f>
        <v>974.76294394000001</v>
      </c>
      <c r="K68" s="30">
        <f>+Mensual!P154</f>
        <v>279.35606969000003</v>
      </c>
      <c r="L68" s="30">
        <f>+Mensual!Q154</f>
        <v>958.55729095000004</v>
      </c>
      <c r="M68" s="30"/>
      <c r="N68" s="30">
        <f>+Mensual!Z154</f>
        <v>0</v>
      </c>
      <c r="O68" s="30">
        <f>+Mensual!AA154</f>
        <v>42306.304261559999</v>
      </c>
    </row>
    <row r="69" spans="1:15">
      <c r="A69" s="31" t="s">
        <v>12</v>
      </c>
      <c r="B69" s="31"/>
      <c r="C69" s="32">
        <f>+Mensual!R155</f>
        <v>13106.34388823</v>
      </c>
      <c r="D69" s="32">
        <f>+Mensual!S155</f>
        <v>10378.6608082</v>
      </c>
      <c r="E69" s="32">
        <f>+Mensual!T155</f>
        <v>7975.2562278799996</v>
      </c>
      <c r="F69" s="32">
        <f>+Mensual!U155</f>
        <v>5777.3203320499997</v>
      </c>
      <c r="G69" s="32">
        <f>+Mensual!W155</f>
        <v>4223.4105903</v>
      </c>
      <c r="H69" s="32">
        <f>+Mensual!J155</f>
        <v>0</v>
      </c>
      <c r="I69" s="32">
        <f>+Mensual!AB155</f>
        <v>180.51491695000001</v>
      </c>
      <c r="J69" s="32">
        <f>+Mensual!L155</f>
        <v>1077.10859061</v>
      </c>
      <c r="K69" s="32">
        <f>+Mensual!P155</f>
        <v>291.10488071999998</v>
      </c>
      <c r="L69" s="32">
        <f>+Mensual!Q155</f>
        <v>1018.05520031</v>
      </c>
      <c r="M69" s="32"/>
      <c r="N69" s="32">
        <f>+Mensual!Z155</f>
        <v>0</v>
      </c>
      <c r="O69" s="32">
        <f>+Mensual!AA155</f>
        <v>44027.775435249998</v>
      </c>
    </row>
    <row r="70" spans="1:15">
      <c r="A70" s="31" t="s">
        <v>13</v>
      </c>
      <c r="B70" s="31"/>
      <c r="C70" s="32">
        <f>+Mensual!R156</f>
        <v>13219.066318810001</v>
      </c>
      <c r="D70" s="32">
        <f>+Mensual!S156</f>
        <v>10262.991876759999</v>
      </c>
      <c r="E70" s="32">
        <f>+Mensual!T156</f>
        <v>7888.4149760999999</v>
      </c>
      <c r="F70" s="32">
        <f>+Mensual!U156</f>
        <v>5812.98572831</v>
      </c>
      <c r="G70" s="32">
        <f>+Mensual!W156</f>
        <v>4194.0137428199996</v>
      </c>
      <c r="H70" s="32">
        <f>+Mensual!J156</f>
        <v>0</v>
      </c>
      <c r="I70" s="32">
        <f>+Mensual!AB156</f>
        <v>185.37629555999999</v>
      </c>
      <c r="J70" s="32">
        <f>+Mensual!L156</f>
        <v>1116.4241962399999</v>
      </c>
      <c r="K70" s="32">
        <f>+Mensual!P156</f>
        <v>319.54771807999998</v>
      </c>
      <c r="L70" s="32">
        <f>+Mensual!Q156</f>
        <v>1047.46521375</v>
      </c>
      <c r="M70" s="32"/>
      <c r="N70" s="32">
        <f>+Mensual!Z156</f>
        <v>0</v>
      </c>
      <c r="O70" s="32">
        <f>+Mensual!AA156</f>
        <v>44046.286066430002</v>
      </c>
    </row>
    <row r="71" spans="1:15">
      <c r="A71" s="29" t="s">
        <v>14</v>
      </c>
      <c r="B71" s="29"/>
      <c r="C71" s="30">
        <f>+Mensual!R157</f>
        <v>13362.427111819999</v>
      </c>
      <c r="D71" s="30">
        <f>+Mensual!S157</f>
        <v>10451.352640200001</v>
      </c>
      <c r="E71" s="30">
        <f>+Mensual!T157</f>
        <v>7856.9928242899996</v>
      </c>
      <c r="F71" s="30">
        <f>+Mensual!U157</f>
        <v>5897.6956055999999</v>
      </c>
      <c r="G71" s="30">
        <f>+Mensual!W157</f>
        <v>4140.9424295700001</v>
      </c>
      <c r="H71" s="30">
        <f>+Mensual!J157</f>
        <v>0</v>
      </c>
      <c r="I71" s="30">
        <f>+Mensual!AB157</f>
        <v>209.62485146</v>
      </c>
      <c r="J71" s="30">
        <f>+Mensual!L157</f>
        <v>1149.7539158100001</v>
      </c>
      <c r="K71" s="30">
        <f>+Mensual!P157</f>
        <v>325.65663422</v>
      </c>
      <c r="L71" s="30">
        <f>+Mensual!Q157</f>
        <v>1104.77230132</v>
      </c>
      <c r="M71" s="30"/>
      <c r="N71" s="30">
        <f>+Mensual!Z157</f>
        <v>0</v>
      </c>
      <c r="O71" s="30">
        <f>+Mensual!AA157</f>
        <v>44499.218314290003</v>
      </c>
    </row>
    <row r="72" spans="1:15">
      <c r="A72" s="29" t="s">
        <v>15</v>
      </c>
      <c r="B72" s="29"/>
      <c r="C72" s="30">
        <f>+Mensual!R158</f>
        <v>13173.712516760001</v>
      </c>
      <c r="D72" s="30">
        <f>+Mensual!S158</f>
        <v>10727.08642818</v>
      </c>
      <c r="E72" s="30">
        <f>+Mensual!T158</f>
        <v>8320.0408759000002</v>
      </c>
      <c r="F72" s="30">
        <f>+Mensual!U158</f>
        <v>5929.2755254200001</v>
      </c>
      <c r="G72" s="30">
        <f>+Mensual!W158</f>
        <v>4126.8233626199999</v>
      </c>
      <c r="H72" s="30">
        <f>+Mensual!J158</f>
        <v>0</v>
      </c>
      <c r="I72" s="30">
        <f>+Mensual!AB158</f>
        <v>232.73039108</v>
      </c>
      <c r="J72" s="30">
        <f>+Mensual!L158</f>
        <v>1221.55389227</v>
      </c>
      <c r="K72" s="30">
        <f>+Mensual!P158</f>
        <v>388.13879506000001</v>
      </c>
      <c r="L72" s="30">
        <f>+Mensual!Q158</f>
        <v>1171.19228819</v>
      </c>
      <c r="M72" s="30"/>
      <c r="N72" s="30">
        <f>+Mensual!Z158</f>
        <v>0</v>
      </c>
      <c r="O72" s="30">
        <f>+Mensual!AA158</f>
        <v>45290.554075480002</v>
      </c>
    </row>
    <row r="73" spans="1:15">
      <c r="A73" s="31" t="s">
        <v>16</v>
      </c>
      <c r="B73" s="31"/>
      <c r="C73" s="32">
        <f>+Mensual!R159</f>
        <v>13390.500075940001</v>
      </c>
      <c r="D73" s="32">
        <f>+Mensual!S159</f>
        <v>10749.37090828</v>
      </c>
      <c r="E73" s="32">
        <f>+Mensual!T159</f>
        <v>8360.9626469100003</v>
      </c>
      <c r="F73" s="32">
        <f>+Mensual!U159</f>
        <v>6126.5609458199997</v>
      </c>
      <c r="G73" s="32">
        <f>+Mensual!W159</f>
        <v>4029.9474623599999</v>
      </c>
      <c r="H73" s="32">
        <f>+Mensual!J159</f>
        <v>0</v>
      </c>
      <c r="I73" s="32">
        <f>+Mensual!AB159</f>
        <v>242.79867182999999</v>
      </c>
      <c r="J73" s="32">
        <f>+Mensual!L159</f>
        <v>1260.07386056</v>
      </c>
      <c r="K73" s="32">
        <f>+Mensual!P159</f>
        <v>370.62728212000002</v>
      </c>
      <c r="L73" s="32">
        <f>+Mensual!Q159</f>
        <v>1254.5536838099999</v>
      </c>
      <c r="M73" s="32"/>
      <c r="N73" s="32">
        <f>+Mensual!Z159</f>
        <v>0</v>
      </c>
      <c r="O73" s="32">
        <f>+Mensual!AA159</f>
        <v>45785.39553763</v>
      </c>
    </row>
    <row r="74" spans="1:15">
      <c r="A74" s="31" t="s">
        <v>17</v>
      </c>
      <c r="B74" s="31"/>
      <c r="C74" s="32">
        <f>+Mensual!R160</f>
        <v>13261.72571481</v>
      </c>
      <c r="D74" s="32">
        <f>+Mensual!S160</f>
        <v>10481.20052921</v>
      </c>
      <c r="E74" s="32">
        <f>+Mensual!T160</f>
        <v>8509.3394976199997</v>
      </c>
      <c r="F74" s="32">
        <f>+Mensual!U160</f>
        <v>6144.6308405299997</v>
      </c>
      <c r="G74" s="32">
        <f>+Mensual!W160</f>
        <v>4086.19205908</v>
      </c>
      <c r="H74" s="32">
        <f>+Mensual!J160</f>
        <v>0</v>
      </c>
      <c r="I74" s="32">
        <f>+Mensual!AB160</f>
        <v>377.12446260000002</v>
      </c>
      <c r="J74" s="32">
        <f>+Mensual!L160</f>
        <v>1337.73109699</v>
      </c>
      <c r="K74" s="32">
        <f>+Mensual!P160</f>
        <v>370.79067760999999</v>
      </c>
      <c r="L74" s="32">
        <f>+Mensual!Q160</f>
        <v>1257.11567876</v>
      </c>
      <c r="M74" s="32"/>
      <c r="N74" s="32">
        <f>+Mensual!Z160</f>
        <v>0</v>
      </c>
      <c r="O74" s="32">
        <f>+Mensual!AA160</f>
        <v>45825.850557209997</v>
      </c>
    </row>
    <row r="75" spans="1:15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>
      <c r="A76" s="34">
        <v>2006</v>
      </c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>
      <c r="A77" s="34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6.5" customHeight="1">
      <c r="A78" s="29" t="s">
        <v>6</v>
      </c>
      <c r="B78" s="29"/>
      <c r="C78" s="30">
        <f>+Mensual!R162</f>
        <v>13871.36065103</v>
      </c>
      <c r="D78" s="30">
        <f>+Mensual!S162</f>
        <v>10859.420241129999</v>
      </c>
      <c r="E78" s="30">
        <f>+Mensual!T162</f>
        <v>8836.1531259399999</v>
      </c>
      <c r="F78" s="30">
        <f>+Mensual!U162</f>
        <v>6247.4994615200003</v>
      </c>
      <c r="G78" s="30">
        <f>+Mensual!W162</f>
        <v>4460.2143779500002</v>
      </c>
      <c r="H78" s="30">
        <f>+Mensual!J162</f>
        <v>0</v>
      </c>
      <c r="I78" s="30">
        <f>+Mensual!AB162</f>
        <v>371.6024716</v>
      </c>
      <c r="J78" s="30">
        <f>+Mensual!L162</f>
        <v>1353.86548429</v>
      </c>
      <c r="K78" s="30">
        <f>+Mensual!P162</f>
        <v>396.26263523</v>
      </c>
      <c r="L78" s="30">
        <f>+Mensual!Q162</f>
        <v>1304.8361047200001</v>
      </c>
      <c r="M78" s="30"/>
      <c r="N78" s="30">
        <f>+Mensual!Z162</f>
        <v>0</v>
      </c>
      <c r="O78" s="30">
        <f>+Mensual!AA162</f>
        <v>47701.214553409998</v>
      </c>
    </row>
    <row r="79" spans="1:15">
      <c r="A79" s="29" t="s">
        <v>7</v>
      </c>
      <c r="B79" s="29"/>
      <c r="C79" s="30">
        <f>+Mensual!R163</f>
        <v>13966.08847705</v>
      </c>
      <c r="D79" s="30">
        <f>+Mensual!S163</f>
        <v>11237.341617350001</v>
      </c>
      <c r="E79" s="30">
        <f>+Mensual!T163</f>
        <v>9012.2026121899999</v>
      </c>
      <c r="F79" s="30">
        <f>+Mensual!U163</f>
        <v>6358.8447581999999</v>
      </c>
      <c r="G79" s="30">
        <f>+Mensual!W163</f>
        <v>4465.43813641</v>
      </c>
      <c r="H79" s="30">
        <f>+Mensual!J163</f>
        <v>0</v>
      </c>
      <c r="I79" s="30">
        <f>+Mensual!AB163</f>
        <v>397.10334154999998</v>
      </c>
      <c r="J79" s="30">
        <f>+Mensual!L163</f>
        <v>1371.6640667500001</v>
      </c>
      <c r="K79" s="30">
        <f>+Mensual!P163</f>
        <v>403.14064286000001</v>
      </c>
      <c r="L79" s="30">
        <f>+Mensual!Q163</f>
        <v>1413.5205177600001</v>
      </c>
      <c r="M79" s="30"/>
      <c r="N79" s="30">
        <f>+Mensual!Z163</f>
        <v>0</v>
      </c>
      <c r="O79" s="30">
        <f>+Mensual!AA163</f>
        <v>48625.344170119999</v>
      </c>
    </row>
    <row r="80" spans="1:15">
      <c r="A80" s="31" t="s">
        <v>8</v>
      </c>
      <c r="B80" s="31"/>
      <c r="C80" s="32">
        <f>+Mensual!R164</f>
        <v>14365.37656239</v>
      </c>
      <c r="D80" s="32">
        <f>+Mensual!S164</f>
        <v>11151.8234713</v>
      </c>
      <c r="E80" s="32">
        <f>+Mensual!T164</f>
        <v>9025.4380521500007</v>
      </c>
      <c r="F80" s="32">
        <f>+Mensual!U164</f>
        <v>6424.5883733600003</v>
      </c>
      <c r="G80" s="32">
        <f>+Mensual!W164</f>
        <v>4312.6259409100003</v>
      </c>
      <c r="H80" s="32">
        <f>+Mensual!J164</f>
        <v>0</v>
      </c>
      <c r="I80" s="32">
        <f>+Mensual!AB164</f>
        <v>517.92094558999997</v>
      </c>
      <c r="J80" s="32">
        <f>+Mensual!L164</f>
        <v>1387.3682399700001</v>
      </c>
      <c r="K80" s="32">
        <f>+Mensual!P164</f>
        <v>408.70560668000002</v>
      </c>
      <c r="L80" s="32">
        <f>+Mensual!Q164</f>
        <v>1506.51663291</v>
      </c>
      <c r="M80" s="32"/>
      <c r="N80" s="32">
        <f>+Mensual!Z164</f>
        <v>0</v>
      </c>
      <c r="O80" s="32">
        <f>+Mensual!AA164</f>
        <v>49100.363825259999</v>
      </c>
    </row>
    <row r="81" spans="1:15">
      <c r="A81" s="31" t="s">
        <v>9</v>
      </c>
      <c r="B81" s="31"/>
      <c r="C81" s="32">
        <f>+Mensual!R165</f>
        <v>14863.06060087</v>
      </c>
      <c r="D81" s="32">
        <f>+Mensual!S165</f>
        <v>11764.196174209999</v>
      </c>
      <c r="E81" s="32">
        <f>+Mensual!T165</f>
        <v>9495.2561571999995</v>
      </c>
      <c r="F81" s="32">
        <f>+Mensual!U165</f>
        <v>6516.35758738</v>
      </c>
      <c r="G81" s="32">
        <f>+Mensual!W165</f>
        <v>4468.7101160900002</v>
      </c>
      <c r="H81" s="32">
        <f>+Mensual!J165</f>
        <v>0</v>
      </c>
      <c r="I81" s="32">
        <f>+Mensual!AB165</f>
        <v>564.10418951999998</v>
      </c>
      <c r="J81" s="32">
        <f>+Mensual!L165</f>
        <v>1556.6149106099999</v>
      </c>
      <c r="K81" s="32">
        <f>+Mensual!P165</f>
        <v>436.68413699000001</v>
      </c>
      <c r="L81" s="32">
        <f>+Mensual!Q165</f>
        <v>1629.6199406799999</v>
      </c>
      <c r="M81" s="32"/>
      <c r="N81" s="32">
        <f>+Mensual!Z165</f>
        <v>0</v>
      </c>
      <c r="O81" s="32">
        <f>+Mensual!AA165</f>
        <v>51294.603813549998</v>
      </c>
    </row>
    <row r="82" spans="1:15">
      <c r="A82" s="29" t="s">
        <v>10</v>
      </c>
      <c r="B82" s="29"/>
      <c r="C82" s="30">
        <f>+Mensual!R166</f>
        <v>14883.616365039999</v>
      </c>
      <c r="D82" s="30">
        <f>+Mensual!S166</f>
        <v>11798.645391350001</v>
      </c>
      <c r="E82" s="30">
        <f>+Mensual!T166</f>
        <v>9429.5818989199997</v>
      </c>
      <c r="F82" s="30">
        <f>+Mensual!U166</f>
        <v>6336.6576228100002</v>
      </c>
      <c r="G82" s="30">
        <f>+Mensual!W166</f>
        <v>4439.7256190300004</v>
      </c>
      <c r="H82" s="30">
        <f>+Mensual!J166</f>
        <v>0</v>
      </c>
      <c r="I82" s="30">
        <f>+Mensual!AB166</f>
        <v>593.14946972999996</v>
      </c>
      <c r="J82" s="30">
        <f>+Mensual!L166</f>
        <v>1561.2231127</v>
      </c>
      <c r="K82" s="30">
        <f>+Mensual!P166</f>
        <v>449.07396755000002</v>
      </c>
      <c r="L82" s="30">
        <f>+Mensual!Q166</f>
        <v>1735.78133916</v>
      </c>
      <c r="M82" s="30"/>
      <c r="N82" s="30">
        <f>+Mensual!Z166</f>
        <v>0</v>
      </c>
      <c r="O82" s="30">
        <f>+Mensual!AA166</f>
        <v>51227.45478629</v>
      </c>
    </row>
    <row r="83" spans="1:15">
      <c r="A83" s="29" t="s">
        <v>11</v>
      </c>
      <c r="B83" s="29"/>
      <c r="C83" s="30">
        <f>+Mensual!R167</f>
        <v>14821.82690584</v>
      </c>
      <c r="D83" s="30">
        <f>+Mensual!S167</f>
        <v>12236.772652989999</v>
      </c>
      <c r="E83" s="30">
        <f>+Mensual!T167</f>
        <v>9313.3868033399995</v>
      </c>
      <c r="F83" s="30">
        <f>+Mensual!U167</f>
        <v>6342.6407477800003</v>
      </c>
      <c r="G83" s="30">
        <f>+Mensual!W167</f>
        <v>4528.8396577200001</v>
      </c>
      <c r="H83" s="30">
        <f>+Mensual!J167</f>
        <v>0</v>
      </c>
      <c r="I83" s="30">
        <f>+Mensual!AB167</f>
        <v>640.54964744999995</v>
      </c>
      <c r="J83" s="30">
        <f>+Mensual!L167</f>
        <v>1587.0391973000001</v>
      </c>
      <c r="K83" s="30">
        <f>+Mensual!P167</f>
        <v>432.00547197999998</v>
      </c>
      <c r="L83" s="30">
        <f>+Mensual!Q167</f>
        <v>1845.0361453999999</v>
      </c>
      <c r="M83" s="30"/>
      <c r="N83" s="30">
        <f>+Mensual!Z167</f>
        <v>0</v>
      </c>
      <c r="O83" s="30">
        <f>+Mensual!AA167</f>
        <v>51748.097229799998</v>
      </c>
    </row>
    <row r="84" spans="1:15">
      <c r="A84" s="31" t="s">
        <v>12</v>
      </c>
      <c r="B84" s="31"/>
      <c r="C84" s="32">
        <f>+Mensual!R168</f>
        <v>14922.195706</v>
      </c>
      <c r="D84" s="32">
        <f>+Mensual!S168</f>
        <v>12356.82539778</v>
      </c>
      <c r="E84" s="32">
        <f>+Mensual!T168</f>
        <v>9611.1330005700001</v>
      </c>
      <c r="F84" s="32">
        <f>+Mensual!U168</f>
        <v>6372.2218818900001</v>
      </c>
      <c r="G84" s="32">
        <f>+Mensual!W168</f>
        <v>4711.9920626100002</v>
      </c>
      <c r="H84" s="32">
        <f>+Mensual!J168</f>
        <v>0</v>
      </c>
      <c r="I84" s="32">
        <f>+Mensual!AB168</f>
        <v>675.4633738</v>
      </c>
      <c r="J84" s="32">
        <f>+Mensual!L168</f>
        <v>1627.4360946500001</v>
      </c>
      <c r="K84" s="32">
        <f>+Mensual!P168</f>
        <v>437.39294468000003</v>
      </c>
      <c r="L84" s="32">
        <f>+Mensual!Q168</f>
        <v>1867.3952424500001</v>
      </c>
      <c r="M84" s="32"/>
      <c r="N84" s="32">
        <f>+Mensual!Z168</f>
        <v>0</v>
      </c>
      <c r="O84" s="32">
        <f>+Mensual!AA168</f>
        <v>52582.05570443</v>
      </c>
    </row>
    <row r="85" spans="1:15">
      <c r="A85" s="31" t="s">
        <v>13</v>
      </c>
      <c r="B85" s="31"/>
      <c r="C85" s="32">
        <f>+Mensual!R169</f>
        <v>15176.58485094</v>
      </c>
      <c r="D85" s="32">
        <f>+Mensual!S169</f>
        <v>12579.80319362</v>
      </c>
      <c r="E85" s="32">
        <f>+Mensual!T169</f>
        <v>9694.8514588199996</v>
      </c>
      <c r="F85" s="32">
        <f>+Mensual!U169</f>
        <v>6428.4831882600001</v>
      </c>
      <c r="G85" s="32">
        <f>+Mensual!W169</f>
        <v>4594.0761390400003</v>
      </c>
      <c r="H85" s="32">
        <f>+Mensual!J169</f>
        <v>0</v>
      </c>
      <c r="I85" s="32">
        <f>+Mensual!AB169</f>
        <v>687.44584728999996</v>
      </c>
      <c r="J85" s="32">
        <f>+Mensual!L169</f>
        <v>1741.3348183799999</v>
      </c>
      <c r="K85" s="32">
        <f>+Mensual!P169</f>
        <v>436.65538878000001</v>
      </c>
      <c r="L85" s="32">
        <f>+Mensual!Q169</f>
        <v>1931.1678003100001</v>
      </c>
      <c r="M85" s="32"/>
      <c r="N85" s="32">
        <f>+Mensual!Z169</f>
        <v>0</v>
      </c>
      <c r="O85" s="32">
        <f>+Mensual!AA169</f>
        <v>53270.40268544</v>
      </c>
    </row>
    <row r="86" spans="1:15">
      <c r="A86" s="29" t="s">
        <v>14</v>
      </c>
      <c r="B86" s="29"/>
      <c r="C86" s="30">
        <f>+Mensual!R170</f>
        <v>15167.03107223</v>
      </c>
      <c r="D86" s="30">
        <f>+Mensual!S170</f>
        <v>12616.76955531</v>
      </c>
      <c r="E86" s="30">
        <f>+Mensual!T170</f>
        <v>10340.007633409999</v>
      </c>
      <c r="F86" s="30">
        <f>+Mensual!U170</f>
        <v>6641.9628387299999</v>
      </c>
      <c r="G86" s="30">
        <f>+Mensual!W170</f>
        <v>4633.4687106499996</v>
      </c>
      <c r="H86" s="30">
        <f>+Mensual!J170</f>
        <v>0</v>
      </c>
      <c r="I86" s="30">
        <f>+Mensual!AB170</f>
        <v>686.75635235000004</v>
      </c>
      <c r="J86" s="30">
        <f>+Mensual!L170</f>
        <v>1776.48722666</v>
      </c>
      <c r="K86" s="30">
        <f>+Mensual!P170</f>
        <v>431.11149103000002</v>
      </c>
      <c r="L86" s="30">
        <f>+Mensual!Q170</f>
        <v>2032.0542578</v>
      </c>
      <c r="M86" s="30"/>
      <c r="N86" s="30">
        <f>+Mensual!Z170</f>
        <v>0</v>
      </c>
      <c r="O86" s="30">
        <f>+Mensual!AA170</f>
        <v>54325.649138170003</v>
      </c>
    </row>
    <row r="87" spans="1:15">
      <c r="A87" s="29" t="s">
        <v>15</v>
      </c>
      <c r="B87" s="29"/>
      <c r="C87" s="30">
        <f>+Mensual!R171</f>
        <v>15029.850866340001</v>
      </c>
      <c r="D87" s="30">
        <f>+Mensual!S171</f>
        <v>13003.708652470001</v>
      </c>
      <c r="E87" s="30">
        <f>+Mensual!T171</f>
        <v>9786.3806023800007</v>
      </c>
      <c r="F87" s="30">
        <f>+Mensual!U171</f>
        <v>6685.9023928500001</v>
      </c>
      <c r="G87" s="30">
        <f>+Mensual!W171</f>
        <v>4574.1660249899996</v>
      </c>
      <c r="H87" s="30">
        <f>+Mensual!J171</f>
        <v>0</v>
      </c>
      <c r="I87" s="30">
        <f>+Mensual!AB171</f>
        <v>836.59942134000005</v>
      </c>
      <c r="J87" s="30">
        <f>+Mensual!L171</f>
        <v>1884.7005314400001</v>
      </c>
      <c r="K87" s="30">
        <f>+Mensual!P171</f>
        <v>423.75117516</v>
      </c>
      <c r="L87" s="30">
        <f>+Mensual!Q171</f>
        <v>2042.5802521799999</v>
      </c>
      <c r="M87" s="30"/>
      <c r="N87" s="30">
        <f>+Mensual!Z171</f>
        <v>0</v>
      </c>
      <c r="O87" s="30">
        <f>+Mensual!AA171</f>
        <v>54267.639919150002</v>
      </c>
    </row>
    <row r="88" spans="1:15">
      <c r="A88" s="31" t="s">
        <v>16</v>
      </c>
      <c r="B88" s="31"/>
      <c r="C88" s="32">
        <f>+Mensual!R172</f>
        <v>14791.72328339</v>
      </c>
      <c r="D88" s="32">
        <f>+Mensual!S172</f>
        <v>12639.61542543</v>
      </c>
      <c r="E88" s="32">
        <f>+Mensual!T172</f>
        <v>9950.7610680800008</v>
      </c>
      <c r="F88" s="32">
        <f>+Mensual!U172</f>
        <v>6652.2947636999997</v>
      </c>
      <c r="G88" s="32">
        <f>+Mensual!W172</f>
        <v>4554.0057735199998</v>
      </c>
      <c r="H88" s="32">
        <f>+Mensual!J172</f>
        <v>0</v>
      </c>
      <c r="I88" s="32">
        <f>+Mensual!AB172</f>
        <v>804.18074520000005</v>
      </c>
      <c r="J88" s="32">
        <f>+Mensual!L172</f>
        <v>2019.2174167600001</v>
      </c>
      <c r="K88" s="32">
        <f>+Mensual!P172</f>
        <v>443.99515081999999</v>
      </c>
      <c r="L88" s="32">
        <f>+Mensual!Q172</f>
        <v>2073.7258859600001</v>
      </c>
      <c r="M88" s="32"/>
      <c r="N88" s="32">
        <f>+Mensual!Z172</f>
        <v>0</v>
      </c>
      <c r="O88" s="32">
        <f>+Mensual!AA172</f>
        <v>53929.519512860003</v>
      </c>
    </row>
    <row r="89" spans="1:15">
      <c r="A89" s="31" t="s">
        <v>17</v>
      </c>
      <c r="B89" s="31"/>
      <c r="C89" s="32">
        <f>+Mensual!R173</f>
        <v>14951.717380890001</v>
      </c>
      <c r="D89" s="32">
        <f>+Mensual!S173</f>
        <v>12669.34796782</v>
      </c>
      <c r="E89" s="32">
        <f>+Mensual!T173</f>
        <v>9867.0266095900006</v>
      </c>
      <c r="F89" s="32">
        <f>+Mensual!U173</f>
        <v>6774.7502609200001</v>
      </c>
      <c r="G89" s="32">
        <f>+Mensual!W173</f>
        <v>4511.2693957800002</v>
      </c>
      <c r="H89" s="32">
        <f>+Mensual!J173</f>
        <v>0</v>
      </c>
      <c r="I89" s="32">
        <f>+Mensual!AB173</f>
        <v>850.17808879999995</v>
      </c>
      <c r="J89" s="32">
        <f>+Mensual!L173</f>
        <v>2023.22866247</v>
      </c>
      <c r="K89" s="32">
        <f>+Mensual!P173</f>
        <v>437.20971144999999</v>
      </c>
      <c r="L89" s="32">
        <f>+Mensual!Q173</f>
        <v>2079.6976521199999</v>
      </c>
      <c r="M89" s="32"/>
      <c r="N89" s="32">
        <f>+Mensual!Z173</f>
        <v>0</v>
      </c>
      <c r="O89" s="32">
        <f>+Mensual!AA173</f>
        <v>54164.425729839997</v>
      </c>
    </row>
    <row r="90" spans="1:15">
      <c r="A90" s="29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>
      <c r="A91" s="34">
        <v>2007</v>
      </c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>
      <c r="A92" s="34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6.5" customHeight="1">
      <c r="A93" s="29" t="s">
        <v>6</v>
      </c>
      <c r="B93" s="29"/>
      <c r="C93" s="30">
        <f>+Mensual!R175</f>
        <v>15585.758364859999</v>
      </c>
      <c r="D93" s="30">
        <f>+Mensual!S175</f>
        <v>12675.9077354</v>
      </c>
      <c r="E93" s="30">
        <f>+Mensual!T175</f>
        <v>10497.31357901</v>
      </c>
      <c r="F93" s="30">
        <f>+Mensual!U175</f>
        <v>6978.05427186</v>
      </c>
      <c r="G93" s="30">
        <f>+Mensual!W175</f>
        <v>4742.7119014800001</v>
      </c>
      <c r="H93" s="30">
        <f>+Mensual!J175</f>
        <v>0</v>
      </c>
      <c r="I93" s="30">
        <f>+Mensual!AB175</f>
        <v>853.85204142999999</v>
      </c>
      <c r="J93" s="30">
        <f>+Mensual!L175</f>
        <v>2077.3431975399999</v>
      </c>
      <c r="K93" s="30">
        <f>+Mensual!P175</f>
        <v>430.84100101000001</v>
      </c>
      <c r="L93" s="30">
        <f>+Mensual!Q175</f>
        <v>2112.3243775000001</v>
      </c>
      <c r="M93" s="30">
        <f>+Mensual!AC175</f>
        <v>419.58469661999999</v>
      </c>
      <c r="N93" s="30">
        <f>+Mensual!Z175</f>
        <v>0</v>
      </c>
      <c r="O93" s="30">
        <f>+Mensual!AA175</f>
        <v>56373.691166709999</v>
      </c>
    </row>
    <row r="94" spans="1:15">
      <c r="A94" s="29" t="s">
        <v>7</v>
      </c>
      <c r="B94" s="29"/>
      <c r="C94" s="30">
        <f>+Mensual!R176</f>
        <v>15641.972</v>
      </c>
      <c r="D94" s="30">
        <f>+Mensual!S176</f>
        <v>12631.06</v>
      </c>
      <c r="E94" s="30">
        <f>+Mensual!T176</f>
        <v>10423.147000000001</v>
      </c>
      <c r="F94" s="30">
        <f>+Mensual!U176</f>
        <v>6883.0860000000002</v>
      </c>
      <c r="G94" s="30">
        <f>+Mensual!W176</f>
        <v>4706.0919999999996</v>
      </c>
      <c r="H94" s="30">
        <f>+Mensual!J176</f>
        <v>0</v>
      </c>
      <c r="I94" s="30">
        <f>+Mensual!AB176</f>
        <v>913.471</v>
      </c>
      <c r="J94" s="30">
        <f>+Mensual!L176</f>
        <v>2087.7640000000001</v>
      </c>
      <c r="K94" s="30">
        <f>+Mensual!P176</f>
        <v>452.423</v>
      </c>
      <c r="L94" s="30">
        <f>+Mensual!Q176</f>
        <v>2199.4609999999998</v>
      </c>
      <c r="M94" s="30">
        <f>+Mensual!AC176</f>
        <v>432.81299999999999</v>
      </c>
      <c r="N94" s="30">
        <f>+Mensual!Z176</f>
        <v>0</v>
      </c>
      <c r="O94" s="30">
        <f>+Mensual!AA176</f>
        <v>56371.288999999997</v>
      </c>
    </row>
    <row r="95" spans="1:15">
      <c r="A95" s="31" t="s">
        <v>8</v>
      </c>
      <c r="B95" s="31"/>
      <c r="C95" s="32">
        <f>+Mensual!R177</f>
        <v>15944.59620059</v>
      </c>
      <c r="D95" s="32">
        <f>+Mensual!S177</f>
        <v>12927.757989109999</v>
      </c>
      <c r="E95" s="32">
        <f>+Mensual!T177</f>
        <v>10557.9361242</v>
      </c>
      <c r="F95" s="32">
        <f>+Mensual!U177</f>
        <v>7034.1539952399999</v>
      </c>
      <c r="G95" s="32">
        <f>+Mensual!W177</f>
        <v>4628.34570231</v>
      </c>
      <c r="H95" s="32">
        <f>+Mensual!J177</f>
        <v>0</v>
      </c>
      <c r="I95" s="32">
        <f>+Mensual!AB177</f>
        <v>937.29853093999998</v>
      </c>
      <c r="J95" s="32">
        <f>+Mensual!L177</f>
        <v>2131.5660910299998</v>
      </c>
      <c r="K95" s="32">
        <f>+Mensual!P177</f>
        <v>453.82681362</v>
      </c>
      <c r="L95" s="32">
        <f>+Mensual!Q177</f>
        <v>2250.18871257</v>
      </c>
      <c r="M95" s="32">
        <f>+Mensual!AC177</f>
        <v>442.54876595000002</v>
      </c>
      <c r="N95" s="32">
        <f>+Mensual!Z177</f>
        <v>0</v>
      </c>
      <c r="O95" s="32">
        <f>+Mensual!AA177</f>
        <v>57308.218925560002</v>
      </c>
    </row>
    <row r="96" spans="1:15">
      <c r="A96" s="31" t="s">
        <v>9</v>
      </c>
      <c r="B96" s="31"/>
      <c r="C96" s="32">
        <f>+Mensual!R178</f>
        <v>15698.66257298</v>
      </c>
      <c r="D96" s="32">
        <f>+Mensual!S178</f>
        <v>13292.3931822</v>
      </c>
      <c r="E96" s="32">
        <f>+Mensual!T178</f>
        <v>10623.03170222</v>
      </c>
      <c r="F96" s="32">
        <f>+Mensual!U178</f>
        <v>6978.8071843300004</v>
      </c>
      <c r="G96" s="32">
        <f>+Mensual!W178</f>
        <v>4553.40604308</v>
      </c>
      <c r="H96" s="32">
        <f>+Mensual!J178</f>
        <v>0</v>
      </c>
      <c r="I96" s="32">
        <f>+Mensual!AB178</f>
        <v>968.86843233000002</v>
      </c>
      <c r="J96" s="32">
        <f>+Mensual!L178</f>
        <v>2215.49696864</v>
      </c>
      <c r="K96" s="32">
        <f>+Mensual!P178</f>
        <v>450.16837346</v>
      </c>
      <c r="L96" s="32">
        <f>+Mensual!Q178</f>
        <v>2294.8901155799999</v>
      </c>
      <c r="M96" s="32">
        <f>+Mensual!AC178</f>
        <v>419.32173296000002</v>
      </c>
      <c r="N96" s="32">
        <f>+Mensual!Z178</f>
        <v>0</v>
      </c>
      <c r="O96" s="32">
        <f>+Mensual!AA178</f>
        <v>57495.046307780001</v>
      </c>
    </row>
    <row r="97" spans="1:15">
      <c r="A97" s="29" t="s">
        <v>10</v>
      </c>
      <c r="B97" s="29"/>
      <c r="C97" s="30">
        <f>+Mensual!R179</f>
        <v>16164.19105125</v>
      </c>
      <c r="D97" s="30">
        <f>+Mensual!S179</f>
        <v>13491.282259359999</v>
      </c>
      <c r="E97" s="30">
        <f>+Mensual!T179</f>
        <v>10730.92358671</v>
      </c>
      <c r="F97" s="30">
        <f>+Mensual!U179</f>
        <v>7173.2527062099998</v>
      </c>
      <c r="G97" s="30">
        <f>+Mensual!W179</f>
        <v>4593.7091882900004</v>
      </c>
      <c r="H97" s="30">
        <f>+Mensual!J179</f>
        <v>0</v>
      </c>
      <c r="I97" s="30">
        <f>+Mensual!AB179</f>
        <v>980.33232254999996</v>
      </c>
      <c r="J97" s="30">
        <f>+Mensual!L179</f>
        <v>2295.0559523900001</v>
      </c>
      <c r="K97" s="30">
        <f>+Mensual!P179</f>
        <v>453.72288823999997</v>
      </c>
      <c r="L97" s="30">
        <f>+Mensual!Q179</f>
        <v>2472.1469089000002</v>
      </c>
      <c r="M97" s="30">
        <f>+Mensual!AC179</f>
        <v>443.80013504999999</v>
      </c>
      <c r="N97" s="30">
        <f>+Mensual!Z179</f>
        <v>0</v>
      </c>
      <c r="O97" s="30">
        <f>+Mensual!AA179</f>
        <v>58798.416998950001</v>
      </c>
    </row>
    <row r="98" spans="1:15">
      <c r="A98" s="29" t="s">
        <v>11</v>
      </c>
      <c r="B98" s="29"/>
      <c r="C98" s="30">
        <f>+Mensual!R180</f>
        <v>16165.790615899999</v>
      </c>
      <c r="D98" s="30">
        <f>+Mensual!S180</f>
        <v>13749.901269509999</v>
      </c>
      <c r="E98" s="30">
        <f>+Mensual!T180</f>
        <v>10800.340702359999</v>
      </c>
      <c r="F98" s="30">
        <f>+Mensual!U180</f>
        <v>7407.9960781500004</v>
      </c>
      <c r="G98" s="30">
        <f>+Mensual!W180</f>
        <v>4629.4161337599999</v>
      </c>
      <c r="H98" s="30">
        <f>+Mensual!J180</f>
        <v>0</v>
      </c>
      <c r="I98" s="30">
        <f>+Mensual!AB180</f>
        <v>968.39496327999996</v>
      </c>
      <c r="J98" s="30">
        <f>+Mensual!L180</f>
        <v>2406.8573363800001</v>
      </c>
      <c r="K98" s="30">
        <f>+Mensual!P180</f>
        <v>476.55570914999998</v>
      </c>
      <c r="L98" s="30">
        <f>+Mensual!Q180</f>
        <v>2488.2378054599999</v>
      </c>
      <c r="M98" s="30">
        <f>+Mensual!AC180</f>
        <v>450.26007018000001</v>
      </c>
      <c r="N98" s="30">
        <f>+Mensual!Z180</f>
        <v>0</v>
      </c>
      <c r="O98" s="30">
        <f>+Mensual!AA180</f>
        <v>59543.750684129998</v>
      </c>
    </row>
    <row r="99" spans="1:15">
      <c r="A99" s="31" t="s">
        <v>12</v>
      </c>
      <c r="B99" s="31"/>
      <c r="C99" s="32">
        <f>+Mensual!R181</f>
        <v>16680.12250306</v>
      </c>
      <c r="D99" s="32">
        <f>+Mensual!S181</f>
        <v>13907.55992057</v>
      </c>
      <c r="E99" s="32">
        <f>+Mensual!T181</f>
        <v>11147.52899028</v>
      </c>
      <c r="F99" s="32">
        <f>+Mensual!U181</f>
        <v>7328.9443082099997</v>
      </c>
      <c r="G99" s="32">
        <f>+Mensual!W181</f>
        <v>4620.1139257599998</v>
      </c>
      <c r="H99" s="32">
        <f>+Mensual!J181</f>
        <v>0</v>
      </c>
      <c r="I99" s="32">
        <f>+Mensual!AB181</f>
        <v>978.26924704999999</v>
      </c>
      <c r="J99" s="32">
        <f>+Mensual!L181</f>
        <v>2473.49848565</v>
      </c>
      <c r="K99" s="32">
        <f>+Mensual!P181</f>
        <v>462.34754039000001</v>
      </c>
      <c r="L99" s="32">
        <f>+Mensual!Q181</f>
        <v>2498.3976496400001</v>
      </c>
      <c r="M99" s="32">
        <f>+Mensual!AC181</f>
        <v>473.05494322999999</v>
      </c>
      <c r="N99" s="32">
        <f>+Mensual!Z181</f>
        <v>0</v>
      </c>
      <c r="O99" s="32">
        <f>+Mensual!AA181</f>
        <v>60569.837513840001</v>
      </c>
    </row>
    <row r="100" spans="1:15">
      <c r="A100" s="31" t="s">
        <v>13</v>
      </c>
      <c r="B100" s="31"/>
      <c r="C100" s="32">
        <f>+Mensual!R182</f>
        <v>16613.684073979999</v>
      </c>
      <c r="D100" s="32">
        <f>+Mensual!S182</f>
        <v>14139.695816810001</v>
      </c>
      <c r="E100" s="32">
        <f>+Mensual!T182</f>
        <v>11104.246431269999</v>
      </c>
      <c r="F100" s="32">
        <f>+Mensual!U182</f>
        <v>7349.2843375599996</v>
      </c>
      <c r="G100" s="32">
        <f>+Mensual!W182</f>
        <v>4597.07783638</v>
      </c>
      <c r="H100" s="32">
        <f>+Mensual!J182</f>
        <v>0</v>
      </c>
      <c r="I100" s="32">
        <f>+Mensual!AB182</f>
        <v>989.35641325999995</v>
      </c>
      <c r="J100" s="32">
        <f>+Mensual!L182</f>
        <v>2520.0651803999999</v>
      </c>
      <c r="K100" s="32">
        <f>+Mensual!P182</f>
        <v>453.10456893999998</v>
      </c>
      <c r="L100" s="32">
        <f>+Mensual!Q182</f>
        <v>2629.1739266099999</v>
      </c>
      <c r="M100" s="32">
        <f>+Mensual!AC182</f>
        <v>508.49038474000002</v>
      </c>
      <c r="N100" s="32">
        <f>+Mensual!Z182</f>
        <v>0</v>
      </c>
      <c r="O100" s="32">
        <f>+Mensual!AA182</f>
        <v>60904.17896995</v>
      </c>
    </row>
    <row r="101" spans="1:15">
      <c r="A101" s="29" t="s">
        <v>14</v>
      </c>
      <c r="B101" s="29"/>
      <c r="C101" s="30">
        <f>+Mensual!R183</f>
        <v>16988.749068419998</v>
      </c>
      <c r="D101" s="30">
        <f>+Mensual!S183</f>
        <v>14272.816417849999</v>
      </c>
      <c r="E101" s="30">
        <f>+Mensual!T183</f>
        <v>11213.628571339999</v>
      </c>
      <c r="F101" s="30">
        <f>+Mensual!U183</f>
        <v>7554.6104935000003</v>
      </c>
      <c r="G101" s="30">
        <f>+Mensual!W183</f>
        <v>4701.9884307499997</v>
      </c>
      <c r="H101" s="30">
        <f>+Mensual!J183</f>
        <v>0</v>
      </c>
      <c r="I101" s="30">
        <f>+Mensual!AB183</f>
        <v>969.53130217</v>
      </c>
      <c r="J101" s="30">
        <f>+Mensual!L183</f>
        <v>2606.5607377699998</v>
      </c>
      <c r="K101" s="30">
        <f>+Mensual!P183</f>
        <v>452.39701009999999</v>
      </c>
      <c r="L101" s="30">
        <f>+Mensual!Q183</f>
        <v>2687.3603568200001</v>
      </c>
      <c r="M101" s="30">
        <f>+Mensual!AC183</f>
        <v>531.99077528999999</v>
      </c>
      <c r="N101" s="30">
        <f>+Mensual!Z183</f>
        <v>0</v>
      </c>
      <c r="O101" s="30">
        <f>+Mensual!AA183</f>
        <v>61979.633164010003</v>
      </c>
    </row>
    <row r="102" spans="1:15">
      <c r="A102" s="29" t="s">
        <v>15</v>
      </c>
      <c r="B102" s="29"/>
      <c r="C102" s="30">
        <f>+Mensual!R184</f>
        <v>17040.72650999</v>
      </c>
      <c r="D102" s="30">
        <f>+Mensual!S184</f>
        <v>14334.39714968</v>
      </c>
      <c r="E102" s="30">
        <f>+Mensual!T184</f>
        <v>11572.75119723</v>
      </c>
      <c r="F102" s="30">
        <f>+Mensual!U184</f>
        <v>7380.8480922700001</v>
      </c>
      <c r="G102" s="30">
        <f>+Mensual!W184</f>
        <v>4741.3087923200001</v>
      </c>
      <c r="H102" s="30">
        <f>+Mensual!J184</f>
        <v>0</v>
      </c>
      <c r="I102" s="30">
        <f>+Mensual!AB184</f>
        <v>959.76435404999995</v>
      </c>
      <c r="J102" s="30">
        <f>+Mensual!L184</f>
        <v>2712.6692518499999</v>
      </c>
      <c r="K102" s="30">
        <f>+Mensual!P184</f>
        <v>449.74179141000002</v>
      </c>
      <c r="L102" s="30">
        <f>+Mensual!Q184</f>
        <v>2808.57312774</v>
      </c>
      <c r="M102" s="30">
        <f>+Mensual!AC184</f>
        <v>562.16596959000003</v>
      </c>
      <c r="N102" s="30">
        <f>+Mensual!Z184</f>
        <v>0</v>
      </c>
      <c r="O102" s="30">
        <f>+Mensual!AA184</f>
        <v>62562.946236130003</v>
      </c>
    </row>
    <row r="103" spans="1:15">
      <c r="A103" s="31" t="s">
        <v>16</v>
      </c>
      <c r="B103" s="31"/>
      <c r="C103" s="32">
        <f>+Mensual!R185</f>
        <v>17820.515529119999</v>
      </c>
      <c r="D103" s="32">
        <f>+Mensual!S185</f>
        <v>14634.243344549999</v>
      </c>
      <c r="E103" s="32">
        <f>+Mensual!T185</f>
        <v>11810.729363840001</v>
      </c>
      <c r="F103" s="32">
        <f>+Mensual!U185</f>
        <v>7414.5919281500001</v>
      </c>
      <c r="G103" s="32">
        <f>+Mensual!W185</f>
        <v>4813.1983779800003</v>
      </c>
      <c r="H103" s="32">
        <f>+Mensual!J185</f>
        <v>0</v>
      </c>
      <c r="I103" s="32">
        <f>+Mensual!AB185</f>
        <v>977.80457901</v>
      </c>
      <c r="J103" s="32">
        <f>+Mensual!L185</f>
        <v>2811.99950416</v>
      </c>
      <c r="K103" s="32">
        <f>+Mensual!P185</f>
        <v>451.17029975000003</v>
      </c>
      <c r="L103" s="32">
        <f>+Mensual!Q185</f>
        <v>2919.4033019499998</v>
      </c>
      <c r="M103" s="32">
        <f>+Mensual!AC185</f>
        <v>609.33332443999996</v>
      </c>
      <c r="N103" s="32">
        <f>+Mensual!Z185</f>
        <v>0</v>
      </c>
      <c r="O103" s="32">
        <f>+Mensual!AA185</f>
        <v>64262.989552949999</v>
      </c>
    </row>
    <row r="104" spans="1:15">
      <c r="A104" s="31" t="s">
        <v>17</v>
      </c>
      <c r="B104" s="31"/>
      <c r="C104" s="32">
        <f>+Mensual!R186</f>
        <v>17772.63671825</v>
      </c>
      <c r="D104" s="32">
        <f>+Mensual!S186</f>
        <v>14865.84115452</v>
      </c>
      <c r="E104" s="32">
        <f>+Mensual!T186</f>
        <v>11398.968738510001</v>
      </c>
      <c r="F104" s="32">
        <f>+Mensual!U186</f>
        <v>7436.1562592600003</v>
      </c>
      <c r="G104" s="32">
        <f>+Mensual!W186</f>
        <v>5015.3664632399996</v>
      </c>
      <c r="H104" s="32">
        <f>+Mensual!J186</f>
        <v>0</v>
      </c>
      <c r="I104" s="32">
        <f>+Mensual!AB186</f>
        <v>977.80861529000003</v>
      </c>
      <c r="J104" s="32">
        <f>+Mensual!L186</f>
        <v>2848.7737157400002</v>
      </c>
      <c r="K104" s="32">
        <f>+Mensual!P186</f>
        <v>454.29236398</v>
      </c>
      <c r="L104" s="32">
        <f>+Mensual!Q186</f>
        <v>3074.3486453599999</v>
      </c>
      <c r="M104" s="32">
        <f>+Mensual!AC186</f>
        <v>639.89426863999995</v>
      </c>
      <c r="N104" s="32">
        <f>+Mensual!Z186</f>
        <v>0</v>
      </c>
      <c r="O104" s="32">
        <f>+Mensual!AA186</f>
        <v>64484.086942790003</v>
      </c>
    </row>
    <row r="105" spans="1:15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>
      <c r="A106" s="34">
        <v>2008</v>
      </c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>
      <c r="A107" s="34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6.5" customHeight="1">
      <c r="A108" s="29" t="s">
        <v>6</v>
      </c>
      <c r="B108" s="29"/>
      <c r="C108" s="30">
        <f>+Mensual!R188</f>
        <v>18832.185000000001</v>
      </c>
      <c r="D108" s="30">
        <f>+Mensual!S188</f>
        <v>15069.496999999999</v>
      </c>
      <c r="E108" s="30">
        <f>+Mensual!T188</f>
        <v>11963.621999999999</v>
      </c>
      <c r="F108" s="30">
        <f>+Mensual!U188</f>
        <v>7607.9210000000003</v>
      </c>
      <c r="G108" s="30">
        <f>+Mensual!W188</f>
        <v>5200.2579999999998</v>
      </c>
      <c r="H108" s="30">
        <f>+Mensual!J188</f>
        <v>0</v>
      </c>
      <c r="I108" s="30">
        <f>+Mensual!AB188</f>
        <v>964.67690000000005</v>
      </c>
      <c r="J108" s="30">
        <f>+Mensual!L188</f>
        <v>2868.7240000000002</v>
      </c>
      <c r="K108" s="30">
        <f>+Mensual!P188</f>
        <v>441.99200000000002</v>
      </c>
      <c r="L108" s="30">
        <f>+Mensual!Q188</f>
        <v>3144.7561000000001</v>
      </c>
      <c r="M108" s="30">
        <f>+Mensual!AC188</f>
        <v>648.17899999999997</v>
      </c>
      <c r="N108" s="30">
        <f>+Mensual!Z188</f>
        <v>0</v>
      </c>
      <c r="O108" s="30">
        <f>+Mensual!AA188</f>
        <v>66741.811000000002</v>
      </c>
    </row>
    <row r="109" spans="1:15">
      <c r="A109" s="29" t="s">
        <v>7</v>
      </c>
      <c r="B109" s="29"/>
      <c r="C109" s="30">
        <f>+Mensual!R189</f>
        <v>19379.281999999999</v>
      </c>
      <c r="D109" s="30">
        <f>+Mensual!S189</f>
        <v>15459.109</v>
      </c>
      <c r="E109" s="30">
        <f>+Mensual!T189</f>
        <v>12242.932000000001</v>
      </c>
      <c r="F109" s="30">
        <f>+Mensual!U189</f>
        <v>7728.0709999999999</v>
      </c>
      <c r="G109" s="30">
        <f>+Mensual!W189</f>
        <v>5106.6149999999998</v>
      </c>
      <c r="H109" s="30">
        <f>+Mensual!J189</f>
        <v>0</v>
      </c>
      <c r="I109" s="30">
        <f>+Mensual!AB189</f>
        <v>963.08010000000002</v>
      </c>
      <c r="J109" s="30">
        <f>+Mensual!L189</f>
        <v>3002.4250000000002</v>
      </c>
      <c r="K109" s="30">
        <f>+Mensual!P189</f>
        <v>463.74900000000002</v>
      </c>
      <c r="L109" s="30">
        <f>+Mensual!Q189</f>
        <v>3273.2934</v>
      </c>
      <c r="M109" s="30">
        <f>+Mensual!AC189</f>
        <v>667.13900000000001</v>
      </c>
      <c r="N109" s="30">
        <f>+Mensual!Z189</f>
        <v>0</v>
      </c>
      <c r="O109" s="30">
        <f>+Mensual!AA189</f>
        <v>68285.695500000002</v>
      </c>
    </row>
    <row r="110" spans="1:15">
      <c r="A110" s="31" t="s">
        <v>8</v>
      </c>
      <c r="B110" s="31"/>
      <c r="C110" s="32">
        <f>+Mensual!R190</f>
        <v>19614.971000000001</v>
      </c>
      <c r="D110" s="32">
        <f>+Mensual!S190</f>
        <v>15734.28</v>
      </c>
      <c r="E110" s="32">
        <f>+Mensual!T190</f>
        <v>12820.569</v>
      </c>
      <c r="F110" s="32">
        <f>+Mensual!U190</f>
        <v>8017.0510000000004</v>
      </c>
      <c r="G110" s="32">
        <f>+Mensual!W190</f>
        <v>5126.9380000000001</v>
      </c>
      <c r="H110" s="32">
        <f>+Mensual!J190</f>
        <v>0</v>
      </c>
      <c r="I110" s="32">
        <f>+Mensual!AB190</f>
        <v>1048.2349999999999</v>
      </c>
      <c r="J110" s="32">
        <f>+Mensual!L190</f>
        <v>3095.9859999999999</v>
      </c>
      <c r="K110" s="32">
        <f>+Mensual!P190</f>
        <v>440.44299999999998</v>
      </c>
      <c r="L110" s="32">
        <f>+Mensual!Q190</f>
        <v>3436.6970000000001</v>
      </c>
      <c r="M110" s="32">
        <f>+Mensual!AC190</f>
        <v>705.49900000000002</v>
      </c>
      <c r="N110" s="32">
        <f>+Mensual!Z190</f>
        <v>0</v>
      </c>
      <c r="O110" s="32">
        <f>+Mensual!AA190</f>
        <v>70040.668999999994</v>
      </c>
    </row>
    <row r="111" spans="1:15">
      <c r="A111" s="31" t="s">
        <v>9</v>
      </c>
      <c r="B111" s="31"/>
      <c r="C111" s="32">
        <f>+Mensual!R191</f>
        <v>19432.607</v>
      </c>
      <c r="D111" s="32">
        <f>+Mensual!S191</f>
        <v>15861.183999999999</v>
      </c>
      <c r="E111" s="32">
        <f>+Mensual!T191</f>
        <v>13215.436</v>
      </c>
      <c r="F111" s="32">
        <f>+Mensual!U191</f>
        <v>8614.5609999999997</v>
      </c>
      <c r="G111" s="32">
        <f>+Mensual!W191</f>
        <v>5375.0910000000003</v>
      </c>
      <c r="H111" s="32">
        <f>+Mensual!J191</f>
        <v>0</v>
      </c>
      <c r="I111" s="32">
        <f>+Mensual!AB191</f>
        <v>1111.117</v>
      </c>
      <c r="J111" s="32">
        <f>+Mensual!L191</f>
        <v>3155.59</v>
      </c>
      <c r="K111" s="32">
        <f>+Mensual!P191</f>
        <v>420.625</v>
      </c>
      <c r="L111" s="32">
        <f>+Mensual!Q191</f>
        <v>3471.8130000000001</v>
      </c>
      <c r="M111" s="32">
        <f>+Mensual!AC191</f>
        <v>732.36199999999997</v>
      </c>
      <c r="N111" s="32">
        <f>+Mensual!Z191</f>
        <v>0</v>
      </c>
      <c r="O111" s="32">
        <f>+Mensual!AA191</f>
        <v>71390.385999999999</v>
      </c>
    </row>
    <row r="112" spans="1:15">
      <c r="A112" s="29" t="s">
        <v>10</v>
      </c>
      <c r="B112" s="29"/>
      <c r="C112" s="30">
        <f>+Mensual!R192</f>
        <v>19328.355</v>
      </c>
      <c r="D112" s="30">
        <f>+Mensual!S192</f>
        <v>15653.894</v>
      </c>
      <c r="E112" s="30">
        <f>+Mensual!T192</f>
        <v>13100.355</v>
      </c>
      <c r="F112" s="30">
        <f>+Mensual!U192</f>
        <v>8201.5540000000001</v>
      </c>
      <c r="G112" s="30">
        <f>+Mensual!W192</f>
        <v>5507.527</v>
      </c>
      <c r="H112" s="30">
        <f>+Mensual!J192</f>
        <v>0</v>
      </c>
      <c r="I112" s="30">
        <f>+Mensual!AB192</f>
        <v>1131.364</v>
      </c>
      <c r="J112" s="30">
        <f>+Mensual!L192</f>
        <v>3206.5540000000001</v>
      </c>
      <c r="K112" s="30">
        <f>+Mensual!P192</f>
        <v>421.209</v>
      </c>
      <c r="L112" s="30">
        <f>+Mensual!Q192</f>
        <v>3540.5549999999998</v>
      </c>
      <c r="M112" s="30">
        <f>+Mensual!AC192</f>
        <v>759.34900000000005</v>
      </c>
      <c r="N112" s="30">
        <f>+Mensual!Z192</f>
        <v>0</v>
      </c>
      <c r="O112" s="30">
        <f>+Mensual!AA192</f>
        <v>70850.716</v>
      </c>
    </row>
    <row r="113" spans="1:15">
      <c r="A113" s="29" t="s">
        <v>11</v>
      </c>
      <c r="B113" s="29"/>
      <c r="C113" s="30">
        <f>+Mensual!R193</f>
        <v>19149.506000000001</v>
      </c>
      <c r="D113" s="30">
        <f>+Mensual!S193</f>
        <v>15772.441000000001</v>
      </c>
      <c r="E113" s="30">
        <f>+Mensual!T193</f>
        <v>13492.296</v>
      </c>
      <c r="F113" s="30">
        <f>+Mensual!U193</f>
        <v>8466.2610000000004</v>
      </c>
      <c r="G113" s="30">
        <f>+Mensual!W193</f>
        <v>5457.4809999999998</v>
      </c>
      <c r="H113" s="30">
        <f>+Mensual!J193</f>
        <v>0</v>
      </c>
      <c r="I113" s="30">
        <f>+Mensual!AB193</f>
        <v>1108.0239999999999</v>
      </c>
      <c r="J113" s="30">
        <f>+Mensual!L193</f>
        <v>3302.4110000000001</v>
      </c>
      <c r="K113" s="30">
        <f>+Mensual!P193</f>
        <v>399.90800000000002</v>
      </c>
      <c r="L113" s="30">
        <f>+Mensual!Q193</f>
        <v>3570.9870000000001</v>
      </c>
      <c r="M113" s="30">
        <f>+Mensual!AC193</f>
        <v>789.99</v>
      </c>
      <c r="N113" s="30">
        <f>+Mensual!Z193</f>
        <v>0</v>
      </c>
      <c r="O113" s="30">
        <f>+Mensual!AA193</f>
        <v>71509.304999999993</v>
      </c>
    </row>
    <row r="114" spans="1:15">
      <c r="A114" s="31" t="s">
        <v>12</v>
      </c>
      <c r="B114" s="31"/>
      <c r="C114" s="32">
        <f>+Mensual!R194</f>
        <v>19596.620999999999</v>
      </c>
      <c r="D114" s="32">
        <f>+Mensual!S194</f>
        <v>16007.501</v>
      </c>
      <c r="E114" s="32">
        <f>+Mensual!T194</f>
        <v>13271.201999999999</v>
      </c>
      <c r="F114" s="32">
        <f>+Mensual!U194</f>
        <v>8002.2430000000004</v>
      </c>
      <c r="G114" s="32">
        <f>+Mensual!W194</f>
        <v>5523.7449999999999</v>
      </c>
      <c r="H114" s="32">
        <f>+Mensual!J194</f>
        <v>0</v>
      </c>
      <c r="I114" s="32">
        <f>+Mensual!AB194</f>
        <v>1065.355</v>
      </c>
      <c r="J114" s="32">
        <f>+Mensual!L194</f>
        <v>3395.68</v>
      </c>
      <c r="K114" s="32">
        <f>+Mensual!P194</f>
        <v>391.84399999999999</v>
      </c>
      <c r="L114" s="32">
        <f>+Mensual!Q194</f>
        <v>3610.8919999999998</v>
      </c>
      <c r="M114" s="32">
        <f>+Mensual!AC194</f>
        <v>842.16399999999999</v>
      </c>
      <c r="N114" s="32">
        <f>+Mensual!Z194</f>
        <v>0</v>
      </c>
      <c r="O114" s="32">
        <f>+Mensual!AA194</f>
        <v>71707.247000000003</v>
      </c>
    </row>
    <row r="115" spans="1:15">
      <c r="A115" s="31" t="s">
        <v>13</v>
      </c>
      <c r="B115" s="31"/>
      <c r="C115" s="32">
        <f>+Mensual!R195</f>
        <v>19713.477999999999</v>
      </c>
      <c r="D115" s="32">
        <f>+Mensual!S195</f>
        <v>16236.101000000001</v>
      </c>
      <c r="E115" s="32">
        <f>+Mensual!T195</f>
        <v>13367.544</v>
      </c>
      <c r="F115" s="32">
        <f>+Mensual!U195</f>
        <v>7849.2420000000002</v>
      </c>
      <c r="G115" s="32">
        <f>+Mensual!W195</f>
        <v>5528.03</v>
      </c>
      <c r="H115" s="32">
        <f>+Mensual!J195</f>
        <v>0</v>
      </c>
      <c r="I115" s="32">
        <f>+Mensual!AB195</f>
        <v>1061.797</v>
      </c>
      <c r="J115" s="32">
        <f>+Mensual!L195</f>
        <v>3491.5790000000002</v>
      </c>
      <c r="K115" s="32">
        <f>+Mensual!P195</f>
        <v>406.55399999999997</v>
      </c>
      <c r="L115" s="32">
        <f>+Mensual!Q195</f>
        <v>3658.8870000000002</v>
      </c>
      <c r="M115" s="32">
        <f>+Mensual!AC195</f>
        <v>903.11699999999996</v>
      </c>
      <c r="N115" s="32">
        <f>+Mensual!Z195</f>
        <v>0</v>
      </c>
      <c r="O115" s="32">
        <f>+Mensual!AA195</f>
        <v>72216.328999999998</v>
      </c>
    </row>
    <row r="116" spans="1:15">
      <c r="A116" s="29" t="s">
        <v>14</v>
      </c>
      <c r="B116" s="29"/>
      <c r="C116" s="30">
        <f>+Mensual!R196</f>
        <v>19867.401999999998</v>
      </c>
      <c r="D116" s="30">
        <f>+Mensual!S196</f>
        <v>16331.891</v>
      </c>
      <c r="E116" s="30">
        <f>+Mensual!T196</f>
        <v>13636.315000000001</v>
      </c>
      <c r="F116" s="30">
        <f>+Mensual!U196</f>
        <v>8511.2180000000008</v>
      </c>
      <c r="G116" s="30">
        <f>+Mensual!W196</f>
        <v>5353.39</v>
      </c>
      <c r="H116" s="30">
        <f>+Mensual!J196</f>
        <v>0</v>
      </c>
      <c r="I116" s="30">
        <f>+Mensual!AB196</f>
        <v>1045.837</v>
      </c>
      <c r="J116" s="30">
        <f>+Mensual!L196</f>
        <v>3513.143</v>
      </c>
      <c r="K116" s="30">
        <f>+Mensual!P196</f>
        <v>399.76100000000002</v>
      </c>
      <c r="L116" s="30">
        <f>+Mensual!Q196</f>
        <v>3631.337</v>
      </c>
      <c r="M116" s="30">
        <f>+Mensual!AC196</f>
        <v>934.88</v>
      </c>
      <c r="N116" s="30">
        <f>+Mensual!Z196</f>
        <v>0</v>
      </c>
      <c r="O116" s="30">
        <f>+Mensual!AA196</f>
        <v>73225.173999999999</v>
      </c>
    </row>
    <row r="117" spans="1:15">
      <c r="A117" s="29" t="s">
        <v>15</v>
      </c>
      <c r="B117" s="29"/>
      <c r="C117" s="30">
        <f>+Mensual!R197</f>
        <v>20320.224999999999</v>
      </c>
      <c r="D117" s="30">
        <f>+Mensual!S197</f>
        <v>16055.895</v>
      </c>
      <c r="E117" s="30">
        <f>+Mensual!T197</f>
        <v>13533.091</v>
      </c>
      <c r="F117" s="30">
        <f>+Mensual!U197</f>
        <v>7964.7079999999996</v>
      </c>
      <c r="G117" s="30">
        <f>+Mensual!W197</f>
        <v>5262.5219999999999</v>
      </c>
      <c r="H117" s="30">
        <f>+Mensual!J197</f>
        <v>0</v>
      </c>
      <c r="I117" s="30">
        <f>+Mensual!AB197</f>
        <v>1088.068</v>
      </c>
      <c r="J117" s="30">
        <f>+Mensual!L197</f>
        <v>3540.4609999999998</v>
      </c>
      <c r="K117" s="30">
        <f>+Mensual!P197</f>
        <v>395.16800000000001</v>
      </c>
      <c r="L117" s="30">
        <f>+Mensual!Q197</f>
        <v>3610.9850000000001</v>
      </c>
      <c r="M117" s="30">
        <f>+Mensual!AC197</f>
        <v>917.64599999999996</v>
      </c>
      <c r="N117" s="30">
        <f>+Mensual!Z197</f>
        <v>0</v>
      </c>
      <c r="O117" s="30">
        <f>+Mensual!AA197</f>
        <v>72688.769</v>
      </c>
    </row>
    <row r="118" spans="1:15">
      <c r="A118" s="31" t="s">
        <v>16</v>
      </c>
      <c r="B118" s="31"/>
      <c r="C118" s="32">
        <f>+Mensual!R198</f>
        <v>20504.548999999999</v>
      </c>
      <c r="D118" s="32">
        <f>+Mensual!S198</f>
        <v>16050.968000000001</v>
      </c>
      <c r="E118" s="32">
        <f>+Mensual!T198</f>
        <v>13685.95</v>
      </c>
      <c r="F118" s="32">
        <f>+Mensual!U198</f>
        <v>7690.3720000000003</v>
      </c>
      <c r="G118" s="32">
        <f>+Mensual!W198</f>
        <v>5266.7709999999997</v>
      </c>
      <c r="H118" s="32">
        <f>+Mensual!J198</f>
        <v>0</v>
      </c>
      <c r="I118" s="32">
        <f>+Mensual!AB198</f>
        <v>1084.9259999999999</v>
      </c>
      <c r="J118" s="32">
        <f>+Mensual!L198</f>
        <v>3508.8649999999998</v>
      </c>
      <c r="K118" s="32">
        <f>+Mensual!P198</f>
        <v>392.99299999999999</v>
      </c>
      <c r="L118" s="32">
        <f>+Mensual!Q198</f>
        <v>3618.3310000000001</v>
      </c>
      <c r="M118" s="32">
        <f>+Mensual!AC198</f>
        <v>928.77499999999998</v>
      </c>
      <c r="N118" s="32">
        <f>+Mensual!Z198</f>
        <v>0</v>
      </c>
      <c r="O118" s="32">
        <f>+Mensual!AA198</f>
        <v>72732.5</v>
      </c>
    </row>
    <row r="119" spans="1:15">
      <c r="A119" s="31" t="s">
        <v>17</v>
      </c>
      <c r="B119" s="31"/>
      <c r="C119" s="32">
        <f>+Mensual!R199</f>
        <v>19912.996999999999</v>
      </c>
      <c r="D119" s="32">
        <f>+Mensual!S199</f>
        <v>15699.102999999999</v>
      </c>
      <c r="E119" s="32">
        <f>+Mensual!T199</f>
        <v>14157.811</v>
      </c>
      <c r="F119" s="32">
        <f>+Mensual!U199</f>
        <v>7467.7290000000003</v>
      </c>
      <c r="G119" s="32">
        <f>+Mensual!W199</f>
        <v>5129.357</v>
      </c>
      <c r="H119" s="32">
        <f>+Mensual!J199</f>
        <v>0</v>
      </c>
      <c r="I119" s="32">
        <f>+Mensual!AB199</f>
        <v>1084.374</v>
      </c>
      <c r="J119" s="32">
        <f>+Mensual!L199</f>
        <v>3419.6909999999998</v>
      </c>
      <c r="K119" s="32">
        <f>+Mensual!P199</f>
        <v>410.48200000000003</v>
      </c>
      <c r="L119" s="32">
        <f>+Mensual!Q199</f>
        <v>3573.8710000000001</v>
      </c>
      <c r="M119" s="32">
        <f>+Mensual!AC199</f>
        <v>935.65300000000002</v>
      </c>
      <c r="N119" s="32">
        <f>+Mensual!Z199</f>
        <v>0</v>
      </c>
      <c r="O119" s="32">
        <f>+Mensual!AA199</f>
        <v>71791.067999999999</v>
      </c>
    </row>
    <row r="120" spans="1:15">
      <c r="A120" s="29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>
      <c r="A121" s="34">
        <v>2009</v>
      </c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>
      <c r="A122" s="34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6.5" customHeight="1">
      <c r="A123" s="29" t="s">
        <v>6</v>
      </c>
      <c r="B123" s="29"/>
      <c r="C123" s="30">
        <f>+Mensual!R201</f>
        <v>20214.111000000001</v>
      </c>
      <c r="D123" s="30">
        <f>+Mensual!S201</f>
        <v>15889.508</v>
      </c>
      <c r="E123" s="30">
        <f>+Mensual!T201</f>
        <v>14173.004999999999</v>
      </c>
      <c r="F123" s="30">
        <f>+Mensual!U201</f>
        <v>7690.65</v>
      </c>
      <c r="G123" s="30">
        <f>+Mensual!W201</f>
        <v>5293.933</v>
      </c>
      <c r="H123" s="30">
        <f>+Mensual!J201</f>
        <v>0</v>
      </c>
      <c r="I123" s="30">
        <f>+Mensual!AB201</f>
        <v>1149.7850000000001</v>
      </c>
      <c r="J123" s="30">
        <f>+Mensual!L201</f>
        <v>3440.06</v>
      </c>
      <c r="K123" s="30">
        <f>+Mensual!P201</f>
        <v>410.53199999999998</v>
      </c>
      <c r="L123" s="30">
        <f>+Mensual!Q201</f>
        <v>3594.1219999999998</v>
      </c>
      <c r="M123" s="30">
        <f>+Mensual!AC201</f>
        <v>914.327</v>
      </c>
      <c r="N123" s="30">
        <f>+Mensual!Z201</f>
        <v>0</v>
      </c>
      <c r="O123" s="30">
        <f>+Mensual!AA201</f>
        <v>72770.032999999996</v>
      </c>
    </row>
    <row r="124" spans="1:15">
      <c r="A124" s="29" t="s">
        <v>7</v>
      </c>
      <c r="B124" s="29"/>
      <c r="C124" s="30">
        <f>+Mensual!R202</f>
        <v>19925.769</v>
      </c>
      <c r="D124" s="30">
        <f>+Mensual!S202</f>
        <v>16325.648999999999</v>
      </c>
      <c r="E124" s="30">
        <f>+Mensual!T202</f>
        <v>14399.351000000001</v>
      </c>
      <c r="F124" s="30">
        <f>+Mensual!U202</f>
        <v>8162.8630000000003</v>
      </c>
      <c r="G124" s="30">
        <f>+Mensual!W202</f>
        <v>5153.5249999999996</v>
      </c>
      <c r="H124" s="30">
        <f>+Mensual!J202</f>
        <v>0</v>
      </c>
      <c r="I124" s="30">
        <f>+Mensual!AB202</f>
        <v>1050.0340000000001</v>
      </c>
      <c r="J124" s="30">
        <f>+Mensual!L202</f>
        <v>3385.5129999999999</v>
      </c>
      <c r="K124" s="30">
        <f>+Mensual!P202</f>
        <v>410.37799999999999</v>
      </c>
      <c r="L124" s="30">
        <f>+Mensual!Q202</f>
        <v>3591.7860000000001</v>
      </c>
      <c r="M124" s="30">
        <f>+Mensual!AC202</f>
        <v>991.02700000000004</v>
      </c>
      <c r="N124" s="30">
        <f>+Mensual!Z202</f>
        <v>0</v>
      </c>
      <c r="O124" s="30">
        <f>+Mensual!AA202</f>
        <v>73395.895000000004</v>
      </c>
    </row>
    <row r="125" spans="1:15">
      <c r="A125" s="31" t="s">
        <v>8</v>
      </c>
      <c r="B125" s="31"/>
      <c r="C125" s="32">
        <f>+Mensual!R203</f>
        <v>20684.433000000001</v>
      </c>
      <c r="D125" s="32">
        <f>+Mensual!S203</f>
        <v>16282.884</v>
      </c>
      <c r="E125" s="32">
        <f>+Mensual!T203</f>
        <v>14439.165999999999</v>
      </c>
      <c r="F125" s="32">
        <f>+Mensual!U203</f>
        <v>7615.0110000000004</v>
      </c>
      <c r="G125" s="32">
        <f>+Mensual!W203</f>
        <v>5150.4989999999998</v>
      </c>
      <c r="H125" s="32">
        <f>+Mensual!J203</f>
        <v>0</v>
      </c>
      <c r="I125" s="32">
        <f>+Mensual!AB203</f>
        <v>927.83699999999999</v>
      </c>
      <c r="J125" s="32">
        <f>+Mensual!L203</f>
        <v>3345.8229999999999</v>
      </c>
      <c r="K125" s="32">
        <f>+Mensual!P203</f>
        <v>409.18799999999999</v>
      </c>
      <c r="L125" s="32">
        <f>+Mensual!Q203</f>
        <v>3605.4720000000002</v>
      </c>
      <c r="M125" s="32">
        <f>+Mensual!AC203</f>
        <v>984.125</v>
      </c>
      <c r="N125" s="32">
        <f>+Mensual!Z203</f>
        <v>0</v>
      </c>
      <c r="O125" s="32">
        <f>+Mensual!AA203</f>
        <v>73444.437999999995</v>
      </c>
    </row>
    <row r="126" spans="1:15">
      <c r="A126" s="31" t="s">
        <v>9</v>
      </c>
      <c r="B126" s="31"/>
      <c r="C126" s="32">
        <f>+Mensual!R204</f>
        <v>20407.504000000001</v>
      </c>
      <c r="D126" s="32">
        <f>+Mensual!S204</f>
        <v>16322.564</v>
      </c>
      <c r="E126" s="32">
        <f>+Mensual!T204</f>
        <v>14662.224</v>
      </c>
      <c r="F126" s="32">
        <f>+Mensual!U204</f>
        <v>8021.9960000000001</v>
      </c>
      <c r="G126" s="32">
        <f>+Mensual!W204</f>
        <v>5117.5929999999998</v>
      </c>
      <c r="H126" s="32">
        <f>+Mensual!J204</f>
        <v>0</v>
      </c>
      <c r="I126" s="32">
        <f>+Mensual!AB204</f>
        <v>811.33600000000001</v>
      </c>
      <c r="J126" s="32">
        <f>+Mensual!L204</f>
        <v>3325.9009999999998</v>
      </c>
      <c r="K126" s="32">
        <f>+Mensual!P204</f>
        <v>406.83199999999999</v>
      </c>
      <c r="L126" s="32">
        <f>+Mensual!Q204</f>
        <v>3612.3310000000001</v>
      </c>
      <c r="M126" s="32">
        <f>+Mensual!AC204</f>
        <v>929.18700000000001</v>
      </c>
      <c r="N126" s="32">
        <f>+Mensual!Z204</f>
        <v>0</v>
      </c>
      <c r="O126" s="32">
        <f>+Mensual!AA204</f>
        <v>73617.467999999993</v>
      </c>
    </row>
    <row r="127" spans="1:15">
      <c r="A127" s="29" t="s">
        <v>10</v>
      </c>
      <c r="B127" s="29"/>
      <c r="C127" s="30">
        <f>+Mensual!R205</f>
        <v>20757.37</v>
      </c>
      <c r="D127" s="30">
        <f>+Mensual!S205</f>
        <v>16389.103999999999</v>
      </c>
      <c r="E127" s="30">
        <f>+Mensual!T205</f>
        <v>14875.065000000001</v>
      </c>
      <c r="F127" s="30">
        <f>+Mensual!U205</f>
        <v>7938.1189999999997</v>
      </c>
      <c r="G127" s="30">
        <f>+Mensual!W205</f>
        <v>5085.2380000000003</v>
      </c>
      <c r="H127" s="30">
        <f>+Mensual!J205</f>
        <v>0</v>
      </c>
      <c r="I127" s="30">
        <f>+Mensual!AB205</f>
        <v>733.29499999999996</v>
      </c>
      <c r="J127" s="30">
        <f>+Mensual!L205</f>
        <v>3275.9479999999999</v>
      </c>
      <c r="K127" s="30">
        <f>+Mensual!P205</f>
        <v>407.60300000000001</v>
      </c>
      <c r="L127" s="30">
        <f>+Mensual!Q205</f>
        <v>3618.8490000000002</v>
      </c>
      <c r="M127" s="30">
        <f>+Mensual!AC205</f>
        <v>908.45600000000002</v>
      </c>
      <c r="N127" s="30">
        <f>+Mensual!Z205</f>
        <v>0</v>
      </c>
      <c r="O127" s="30">
        <f>+Mensual!AA205</f>
        <v>73989.047000000006</v>
      </c>
    </row>
    <row r="128" spans="1:15">
      <c r="A128" s="29" t="s">
        <v>11</v>
      </c>
      <c r="B128" s="29"/>
      <c r="C128" s="30">
        <f>+Mensual!R206</f>
        <v>21664.764999999999</v>
      </c>
      <c r="D128" s="30">
        <f>+Mensual!S206</f>
        <v>16517.631000000001</v>
      </c>
      <c r="E128" s="30">
        <f>+Mensual!T206</f>
        <v>15682.221</v>
      </c>
      <c r="F128" s="30">
        <f>+Mensual!U206</f>
        <v>7782.2259999999997</v>
      </c>
      <c r="G128" s="30">
        <f>+Mensual!W206</f>
        <v>5101.1949999999997</v>
      </c>
      <c r="H128" s="30">
        <f>+Mensual!J206</f>
        <v>0</v>
      </c>
      <c r="I128" s="30">
        <f>+Mensual!AB206</f>
        <v>621.61400000000003</v>
      </c>
      <c r="J128" s="30">
        <f>+Mensual!L206</f>
        <v>3288.5749999999998</v>
      </c>
      <c r="K128" s="30">
        <f>+Mensual!P206</f>
        <v>365.601</v>
      </c>
      <c r="L128" s="30">
        <f>+Mensual!Q206</f>
        <v>3608.7440000000001</v>
      </c>
      <c r="M128" s="30">
        <f>+Mensual!AC206</f>
        <v>905.61</v>
      </c>
      <c r="N128" s="30">
        <f>+Mensual!Z206</f>
        <v>0</v>
      </c>
      <c r="O128" s="30">
        <f>+Mensual!AA206</f>
        <v>75538.182000000001</v>
      </c>
    </row>
    <row r="129" spans="1:15">
      <c r="A129" s="31" t="s">
        <v>12</v>
      </c>
      <c r="B129" s="31"/>
      <c r="C129" s="32">
        <f>+Mensual!R207</f>
        <v>21475.686000000002</v>
      </c>
      <c r="D129" s="32">
        <f>+Mensual!S207</f>
        <v>16480.616000000002</v>
      </c>
      <c r="E129" s="32">
        <f>+Mensual!T207</f>
        <v>16185.766</v>
      </c>
      <c r="F129" s="32">
        <f>+Mensual!U207</f>
        <v>8876.6540000000005</v>
      </c>
      <c r="G129" s="32">
        <f>+Mensual!W207</f>
        <v>5080.2569999999996</v>
      </c>
      <c r="H129" s="32">
        <f>+Mensual!J207</f>
        <v>0</v>
      </c>
      <c r="I129" s="32">
        <f>+Mensual!AB207</f>
        <v>0</v>
      </c>
      <c r="J129" s="32">
        <f>+Mensual!L207</f>
        <v>3309.4630000000002</v>
      </c>
      <c r="K129" s="32">
        <f>+Mensual!P207</f>
        <v>366.91800000000001</v>
      </c>
      <c r="L129" s="32">
        <f>+Mensual!Q207</f>
        <v>3568.7840000000001</v>
      </c>
      <c r="M129" s="32">
        <f>+Mensual!AC207</f>
        <v>868.34299999999996</v>
      </c>
      <c r="N129" s="32">
        <f>+Mensual!Z207</f>
        <v>0</v>
      </c>
      <c r="O129" s="32">
        <f>+Mensual!AA207</f>
        <v>76212.486999999994</v>
      </c>
    </row>
    <row r="130" spans="1:15">
      <c r="A130" s="31" t="s">
        <v>13</v>
      </c>
      <c r="B130" s="31"/>
      <c r="C130" s="32">
        <f>+Mensual!R208</f>
        <v>21754.571</v>
      </c>
      <c r="D130" s="32">
        <f>+Mensual!S208</f>
        <v>16651.078000000001</v>
      </c>
      <c r="E130" s="32">
        <f>+Mensual!T208</f>
        <v>15910.313</v>
      </c>
      <c r="F130" s="32">
        <f>+Mensual!U208</f>
        <v>8799.4979999999996</v>
      </c>
      <c r="G130" s="32">
        <f>+Mensual!W208</f>
        <v>5057.63</v>
      </c>
      <c r="H130" s="32">
        <f>+Mensual!J208</f>
        <v>0</v>
      </c>
      <c r="I130" s="32">
        <f>+Mensual!AB208</f>
        <v>0</v>
      </c>
      <c r="J130" s="32">
        <f>+Mensual!L208</f>
        <v>3507.7689999999998</v>
      </c>
      <c r="K130" s="32">
        <f>+Mensual!P208</f>
        <v>367.32600000000002</v>
      </c>
      <c r="L130" s="32">
        <f>+Mensual!Q208</f>
        <v>3580.8670000000002</v>
      </c>
      <c r="M130" s="32">
        <f>+Mensual!AC208</f>
        <v>838.69500000000005</v>
      </c>
      <c r="N130" s="32">
        <f>+Mensual!Z208</f>
        <v>0</v>
      </c>
      <c r="O130" s="32">
        <f>+Mensual!AA208</f>
        <v>76467.747000000003</v>
      </c>
    </row>
    <row r="131" spans="1:15">
      <c r="A131" s="29" t="s">
        <v>14</v>
      </c>
      <c r="B131" s="29"/>
      <c r="C131" s="30">
        <f>+Mensual!R209</f>
        <v>22270.505000000001</v>
      </c>
      <c r="D131" s="30">
        <f>+Mensual!S209</f>
        <v>17409.023000000001</v>
      </c>
      <c r="E131" s="30">
        <f>+Mensual!T209</f>
        <v>16048.15</v>
      </c>
      <c r="F131" s="30">
        <f>+Mensual!U209</f>
        <v>8082.4750000000004</v>
      </c>
      <c r="G131" s="30">
        <f>+Mensual!W209</f>
        <v>5098.6170000000002</v>
      </c>
      <c r="H131" s="30">
        <f>+Mensual!J209</f>
        <v>0</v>
      </c>
      <c r="I131" s="30">
        <f>+Mensual!AB209</f>
        <v>0</v>
      </c>
      <c r="J131" s="30">
        <f>+Mensual!L209</f>
        <v>3444.3919999999998</v>
      </c>
      <c r="K131" s="30">
        <f>+Mensual!P209</f>
        <v>366.86599999999999</v>
      </c>
      <c r="L131" s="30">
        <f>+Mensual!Q209</f>
        <v>3498.6979999999999</v>
      </c>
      <c r="M131" s="30">
        <f>+Mensual!AC209</f>
        <v>830.53800000000001</v>
      </c>
      <c r="N131" s="30">
        <f>+Mensual!Z209</f>
        <v>0</v>
      </c>
      <c r="O131" s="30">
        <f>+Mensual!AA209</f>
        <v>77049.263999999996</v>
      </c>
    </row>
    <row r="132" spans="1:15">
      <c r="A132" s="29" t="s">
        <v>15</v>
      </c>
      <c r="B132" s="29"/>
      <c r="C132" s="30">
        <f>+Mensual!R210</f>
        <v>22851.298999999999</v>
      </c>
      <c r="D132" s="30">
        <f>+Mensual!S210</f>
        <v>17508.145</v>
      </c>
      <c r="E132" s="30">
        <f>+Mensual!T210</f>
        <v>15968.486999999999</v>
      </c>
      <c r="F132" s="30">
        <f>+Mensual!U210</f>
        <v>8123.3419999999996</v>
      </c>
      <c r="G132" s="30">
        <f>+Mensual!W210</f>
        <v>5082.9459999999999</v>
      </c>
      <c r="H132" s="30">
        <f>+Mensual!J210</f>
        <v>0</v>
      </c>
      <c r="I132" s="30">
        <f>+Mensual!AB210</f>
        <v>0</v>
      </c>
      <c r="J132" s="30">
        <f>+Mensual!L210</f>
        <v>3371.5360000000001</v>
      </c>
      <c r="K132" s="30">
        <f>+Mensual!P210</f>
        <v>391.15</v>
      </c>
      <c r="L132" s="30">
        <f>+Mensual!Q210</f>
        <v>3437.1379999999999</v>
      </c>
      <c r="M132" s="30">
        <f>+Mensual!AC210</f>
        <v>805.48199999999997</v>
      </c>
      <c r="N132" s="30">
        <f>+Mensual!Z210</f>
        <v>0</v>
      </c>
      <c r="O132" s="30">
        <f>+Mensual!AA210</f>
        <v>77539.524999999994</v>
      </c>
    </row>
    <row r="133" spans="1:15">
      <c r="A133" s="31" t="s">
        <v>16</v>
      </c>
      <c r="B133" s="31"/>
      <c r="C133" s="32">
        <f>+Mensual!R211</f>
        <v>22763.96</v>
      </c>
      <c r="D133" s="32">
        <f>+Mensual!S211</f>
        <v>17427.874</v>
      </c>
      <c r="E133" s="32">
        <f>+Mensual!T211</f>
        <v>16397.949000000001</v>
      </c>
      <c r="F133" s="32">
        <f>+Mensual!U211</f>
        <v>8299.107</v>
      </c>
      <c r="G133" s="32">
        <f>+Mensual!W211</f>
        <v>5116.0320000000002</v>
      </c>
      <c r="H133" s="32">
        <f>+Mensual!J211</f>
        <v>0</v>
      </c>
      <c r="I133" s="32">
        <f>+Mensual!AB211</f>
        <v>0</v>
      </c>
      <c r="J133" s="32">
        <f>+Mensual!L211</f>
        <v>3359.7179999999998</v>
      </c>
      <c r="K133" s="32">
        <f>+Mensual!P211</f>
        <v>391.399</v>
      </c>
      <c r="L133" s="32">
        <f>+Mensual!Q211</f>
        <v>3338.6990000000001</v>
      </c>
      <c r="M133" s="32">
        <f>+Mensual!AC211</f>
        <v>764.22</v>
      </c>
      <c r="N133" s="32">
        <f>+Mensual!Z211</f>
        <v>0</v>
      </c>
      <c r="O133" s="32">
        <f>+Mensual!AA211</f>
        <v>77858.957999999999</v>
      </c>
    </row>
    <row r="134" spans="1:15">
      <c r="A134" s="31" t="s">
        <v>17</v>
      </c>
      <c r="B134" s="31"/>
      <c r="C134" s="32">
        <f>+Mensual!R212</f>
        <v>23877.928</v>
      </c>
      <c r="D134" s="32">
        <f>+Mensual!S212</f>
        <v>18759.75</v>
      </c>
      <c r="E134" s="32">
        <f>+Mensual!T212</f>
        <v>16271.67</v>
      </c>
      <c r="F134" s="32">
        <f>+Mensual!U212</f>
        <v>8064.9290000000001</v>
      </c>
      <c r="G134" s="32">
        <f>+Mensual!W212</f>
        <v>5069.1859999999997</v>
      </c>
      <c r="H134" s="32">
        <f>+Mensual!J212</f>
        <v>0</v>
      </c>
      <c r="I134" s="32">
        <f>+Mensual!AB212</f>
        <v>0</v>
      </c>
      <c r="J134" s="32">
        <f>+Mensual!L212</f>
        <v>3341.194</v>
      </c>
      <c r="K134" s="32">
        <f>+Mensual!P212</f>
        <v>387.09100000000001</v>
      </c>
      <c r="L134" s="32">
        <f>+Mensual!Q212</f>
        <v>3245.6770000000001</v>
      </c>
      <c r="M134" s="32">
        <f>+Mensual!AC212</f>
        <v>736.48800000000006</v>
      </c>
      <c r="N134" s="32">
        <f>+Mensual!Z212</f>
        <v>0</v>
      </c>
      <c r="O134" s="32">
        <f>+Mensual!AA212</f>
        <v>79753.913</v>
      </c>
    </row>
    <row r="135" spans="1:15">
      <c r="A135" s="29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>
      <c r="A136" s="34">
        <v>2010</v>
      </c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>
      <c r="A137" s="34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6.5" customHeight="1">
      <c r="A138" s="29" t="s">
        <v>6</v>
      </c>
      <c r="B138" s="29"/>
      <c r="C138" s="30">
        <f>+Mensual!R214</f>
        <v>25215.703000000001</v>
      </c>
      <c r="D138" s="30">
        <f>+Mensual!S214</f>
        <v>20101.856</v>
      </c>
      <c r="E138" s="30">
        <f>+Mensual!T214</f>
        <v>16960.441999999999</v>
      </c>
      <c r="F138" s="30">
        <f>+Mensual!U214</f>
        <v>8586.5740000000005</v>
      </c>
      <c r="G138" s="30">
        <f>+Mensual!W214</f>
        <v>5394.076</v>
      </c>
      <c r="H138" s="30">
        <f>+Mensual!J214</f>
        <v>0</v>
      </c>
      <c r="I138" s="30">
        <f>+Mensual!AB214</f>
        <v>0</v>
      </c>
      <c r="J138" s="30">
        <f>+Mensual!L214</f>
        <v>3376.84</v>
      </c>
      <c r="K138" s="30">
        <f>+Mensual!P214</f>
        <v>389.25099999999998</v>
      </c>
      <c r="L138" s="30">
        <f>+Mensual!Q214</f>
        <v>3185.7579999999998</v>
      </c>
      <c r="M138" s="30">
        <f>+Mensual!AC214</f>
        <v>716.71900000000005</v>
      </c>
      <c r="N138" s="30">
        <f>+Mensual!Z214</f>
        <v>0</v>
      </c>
      <c r="O138" s="30">
        <f>+Mensual!AA214</f>
        <v>83927.218999999997</v>
      </c>
    </row>
    <row r="139" spans="1:15">
      <c r="A139" s="29" t="s">
        <v>7</v>
      </c>
      <c r="B139" s="29"/>
      <c r="C139" s="30">
        <f>+Mensual!R215</f>
        <v>25451.394</v>
      </c>
      <c r="D139" s="30">
        <f>+Mensual!S215</f>
        <v>20419.076000000001</v>
      </c>
      <c r="E139" s="30">
        <f>+Mensual!T215</f>
        <v>16995.099999999999</v>
      </c>
      <c r="F139" s="30">
        <f>+Mensual!U215</f>
        <v>8689.652</v>
      </c>
      <c r="G139" s="30">
        <f>+Mensual!W215</f>
        <v>5328.4679999999998</v>
      </c>
      <c r="H139" s="30">
        <f>+Mensual!J215</f>
        <v>0</v>
      </c>
      <c r="I139" s="30">
        <f>+Mensual!AB215</f>
        <v>0</v>
      </c>
      <c r="J139" s="30">
        <f>+Mensual!L215</f>
        <v>3356.1149999999998</v>
      </c>
      <c r="K139" s="30">
        <f>+Mensual!P215</f>
        <v>391.029</v>
      </c>
      <c r="L139" s="30">
        <f>+Mensual!Q215</f>
        <v>3055.2570000000001</v>
      </c>
      <c r="M139" s="30">
        <f>+Mensual!AC215</f>
        <v>713.82500000000005</v>
      </c>
      <c r="N139" s="30">
        <f>+Mensual!Z215</f>
        <v>0</v>
      </c>
      <c r="O139" s="30">
        <f>+Mensual!AA215</f>
        <v>84399.915999999997</v>
      </c>
    </row>
    <row r="140" spans="1:15">
      <c r="A140" s="31" t="s">
        <v>8</v>
      </c>
      <c r="B140" s="31"/>
      <c r="C140" s="32">
        <f>+Mensual!R216</f>
        <v>25844.417000000001</v>
      </c>
      <c r="D140" s="32">
        <f>+Mensual!S216</f>
        <v>20619.755000000001</v>
      </c>
      <c r="E140" s="32">
        <f>+Mensual!T216</f>
        <v>17037.409</v>
      </c>
      <c r="F140" s="32">
        <f>+Mensual!U216</f>
        <v>8841.7119999999995</v>
      </c>
      <c r="G140" s="32">
        <f>+Mensual!W216</f>
        <v>5300.4250000000002</v>
      </c>
      <c r="H140" s="32">
        <f>+Mensual!J216</f>
        <v>0</v>
      </c>
      <c r="I140" s="32">
        <f>+Mensual!AB216</f>
        <v>0</v>
      </c>
      <c r="J140" s="32">
        <f>+Mensual!L216</f>
        <v>3317.6619999999998</v>
      </c>
      <c r="K140" s="32">
        <f>+Mensual!P216</f>
        <v>385.22</v>
      </c>
      <c r="L140" s="32">
        <f>+Mensual!Q216</f>
        <v>3043.038</v>
      </c>
      <c r="M140" s="32">
        <f>+Mensual!AC216</f>
        <v>662.13599999999997</v>
      </c>
      <c r="N140" s="32">
        <f>+Mensual!Z216</f>
        <v>0</v>
      </c>
      <c r="O140" s="32">
        <f>+Mensual!AA216</f>
        <v>85051.774000000005</v>
      </c>
    </row>
    <row r="141" spans="1:15">
      <c r="A141" s="31" t="s">
        <v>9</v>
      </c>
      <c r="B141" s="31"/>
      <c r="C141" s="32">
        <f>+Mensual!R217</f>
        <v>25469.348999999998</v>
      </c>
      <c r="D141" s="32">
        <f>+Mensual!S217</f>
        <v>22780.839</v>
      </c>
      <c r="E141" s="32">
        <f>+Mensual!T217</f>
        <v>17489.574000000001</v>
      </c>
      <c r="F141" s="32">
        <f>+Mensual!U217</f>
        <v>8740.3729999999996</v>
      </c>
      <c r="G141" s="32">
        <f>+Mensual!W217</f>
        <v>5216.1580000000004</v>
      </c>
      <c r="H141" s="32">
        <f>+Mensual!J217</f>
        <v>0</v>
      </c>
      <c r="I141" s="32">
        <f>+Mensual!AB217</f>
        <v>0</v>
      </c>
      <c r="J141" s="32">
        <f>+Mensual!L217</f>
        <v>3251.846</v>
      </c>
      <c r="K141" s="32">
        <f>+Mensual!P217</f>
        <v>368.55599999999998</v>
      </c>
      <c r="L141" s="32">
        <f>+Mensual!Q217</f>
        <v>2943.0030000000002</v>
      </c>
      <c r="M141" s="32">
        <f>+Mensual!AC217</f>
        <v>640.27700000000004</v>
      </c>
      <c r="N141" s="32">
        <f>+Mensual!Z217</f>
        <v>0</v>
      </c>
      <c r="O141" s="32">
        <f>+Mensual!AA217</f>
        <v>86899.975000000006</v>
      </c>
    </row>
    <row r="142" spans="1:15" ht="9" customHeight="1">
      <c r="A142" s="35"/>
      <c r="B142" s="35"/>
      <c r="C142" s="35"/>
      <c r="D142" s="36"/>
      <c r="E142" s="36"/>
      <c r="F142" s="36"/>
      <c r="G142" s="37"/>
      <c r="H142" s="36"/>
      <c r="I142" s="36"/>
      <c r="J142" s="36"/>
      <c r="K142" s="36"/>
      <c r="L142" s="36"/>
      <c r="M142" s="36"/>
      <c r="N142" s="36"/>
      <c r="O142" s="36"/>
    </row>
    <row r="143" spans="1:15">
      <c r="A143" s="39" t="s">
        <v>78</v>
      </c>
      <c r="B143" s="39" t="s">
        <v>85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>
      <c r="A144" s="40" t="s">
        <v>79</v>
      </c>
      <c r="B144" s="40" t="s">
        <v>82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1:15">
      <c r="A145" s="40" t="s">
        <v>80</v>
      </c>
      <c r="B145" s="40" t="s">
        <v>83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>
      <c r="A146" s="41" t="s">
        <v>81</v>
      </c>
      <c r="B146" s="41" t="s">
        <v>84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</sheetData>
  <mergeCells count="15">
    <mergeCell ref="A4:B5"/>
    <mergeCell ref="E4:E5"/>
    <mergeCell ref="G4:G5"/>
    <mergeCell ref="H4:H5"/>
    <mergeCell ref="F4:F5"/>
    <mergeCell ref="C4:C5"/>
    <mergeCell ref="D4:D5"/>
    <mergeCell ref="N2:O2"/>
    <mergeCell ref="N4:N5"/>
    <mergeCell ref="I4:I5"/>
    <mergeCell ref="M4:M5"/>
    <mergeCell ref="L4:L5"/>
    <mergeCell ref="J4:J5"/>
    <mergeCell ref="O4:O5"/>
    <mergeCell ref="K4:K5"/>
  </mergeCells>
  <phoneticPr fontId="0" type="noConversion"/>
  <printOptions horizontalCentered="1" verticalCentered="1"/>
  <pageMargins left="0.78740157480314965" right="0.78740157480314965" top="0.78740157480314965" bottom="0.78740157480314965" header="0" footer="0"/>
  <pageSetup paperSize="127" scale="22" orientation="landscape" r:id="rId1"/>
  <headerFooter alignWithMargins="0"/>
  <webPublishItems count="1">
    <webPublishItem id="3669" divId="Cuadro V-02_3669" sourceType="printArea" destinationFile="C:\Documents and Settings\dmh\Mis documentos\1\Cuadro V-0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"/>
  <sheetViews>
    <sheetView tabSelected="1" zoomScale="80" zoomScaleNormal="80" zoomScaleSheetLayoutView="93" workbookViewId="0">
      <selection activeCell="D12" sqref="D12"/>
    </sheetView>
  </sheetViews>
  <sheetFormatPr baseColWidth="10" defaultRowHeight="12.75"/>
  <cols>
    <col min="1" max="1" width="3.5546875" style="129" customWidth="1"/>
    <col min="2" max="2" width="3.21875" style="129" customWidth="1"/>
    <col min="3" max="3" width="10.44140625" style="129" customWidth="1"/>
    <col min="4" max="4" width="58.44140625" style="129" customWidth="1"/>
    <col min="5" max="11" width="11" style="129" customWidth="1"/>
    <col min="12" max="12" width="13.109375" style="129" customWidth="1"/>
    <col min="13" max="13" width="12.77734375" style="129" customWidth="1"/>
    <col min="14" max="14" width="11.77734375" style="129" customWidth="1"/>
    <col min="15" max="16" width="11" style="129" customWidth="1"/>
    <col min="17" max="17" width="11.5546875" style="129" customWidth="1"/>
    <col min="18" max="18" width="11.88671875" style="129" customWidth="1"/>
    <col min="19" max="19" width="15.77734375" style="129" customWidth="1"/>
    <col min="20" max="20" width="14.21875" style="129" customWidth="1"/>
    <col min="21" max="21" width="18" style="129" customWidth="1"/>
    <col min="22" max="31" width="11" style="129" customWidth="1"/>
    <col min="32" max="32" width="12.88671875" style="129" customWidth="1"/>
    <col min="33" max="33" width="10.44140625" style="129" customWidth="1"/>
    <col min="34" max="34" width="11.33203125" style="129" customWidth="1"/>
    <col min="35" max="36" width="11.109375" style="129" customWidth="1"/>
    <col min="37" max="37" width="10.5546875" style="129" customWidth="1"/>
    <col min="38" max="38" width="10.88671875" style="129" customWidth="1"/>
    <col min="39" max="40" width="11.21875" style="129" customWidth="1"/>
    <col min="41" max="41" width="11.88671875" style="129" customWidth="1"/>
    <col min="42" max="42" width="12.77734375" style="129" customWidth="1"/>
    <col min="43" max="43" width="13" style="129" customWidth="1"/>
    <col min="44" max="48" width="12.88671875" style="129" customWidth="1"/>
    <col min="49" max="16384" width="11.5546875" style="129"/>
  </cols>
  <sheetData>
    <row r="1" spans="2:73" ht="18" customHeight="1">
      <c r="B1" s="89" t="s">
        <v>323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2:73" ht="18" customHeight="1">
      <c r="B2" s="92" t="s">
        <v>324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2:73" ht="18" customHeight="1">
      <c r="B3" s="84" t="s">
        <v>325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2:73" ht="17.100000000000001" customHeight="1" thickBot="1">
      <c r="B4" s="145"/>
      <c r="C4" s="145"/>
      <c r="D4" s="145"/>
    </row>
    <row r="5" spans="2:73" s="148" customFormat="1" ht="30" customHeight="1" thickBot="1">
      <c r="B5" s="132" t="s">
        <v>326</v>
      </c>
      <c r="C5" s="146"/>
      <c r="D5" s="147"/>
      <c r="E5" s="230">
        <v>1974</v>
      </c>
      <c r="F5" s="230">
        <v>1975</v>
      </c>
      <c r="G5" s="230">
        <v>1976</v>
      </c>
      <c r="H5" s="230">
        <v>1977</v>
      </c>
      <c r="I5" s="230">
        <v>1978</v>
      </c>
      <c r="J5" s="230">
        <v>1979</v>
      </c>
      <c r="K5" s="230">
        <v>1980</v>
      </c>
      <c r="L5" s="230">
        <v>1981</v>
      </c>
      <c r="M5" s="230">
        <v>1982</v>
      </c>
      <c r="N5" s="230">
        <v>1983</v>
      </c>
      <c r="O5" s="230">
        <v>1984</v>
      </c>
      <c r="P5" s="230">
        <v>1985</v>
      </c>
      <c r="Q5" s="230">
        <v>1986</v>
      </c>
      <c r="R5" s="230">
        <v>1987</v>
      </c>
      <c r="S5" s="230">
        <v>1988</v>
      </c>
      <c r="T5" s="230">
        <v>1989</v>
      </c>
      <c r="U5" s="230">
        <v>1990</v>
      </c>
      <c r="V5" s="230">
        <v>1991</v>
      </c>
      <c r="W5" s="230">
        <v>1992</v>
      </c>
      <c r="X5" s="230">
        <v>1993</v>
      </c>
      <c r="Y5" s="230">
        <v>1994</v>
      </c>
      <c r="Z5" s="230">
        <v>1995</v>
      </c>
      <c r="AA5" s="230">
        <v>1996</v>
      </c>
      <c r="AB5" s="230">
        <v>1997</v>
      </c>
      <c r="AC5" s="230">
        <v>1998</v>
      </c>
      <c r="AD5" s="230">
        <v>1999</v>
      </c>
      <c r="AE5" s="230">
        <v>2000</v>
      </c>
      <c r="AF5" s="230">
        <v>2001</v>
      </c>
      <c r="AG5" s="230">
        <v>2002</v>
      </c>
      <c r="AH5" s="230">
        <v>2003</v>
      </c>
      <c r="AI5" s="230">
        <v>2004</v>
      </c>
      <c r="AJ5" s="230">
        <v>2005</v>
      </c>
      <c r="AK5" s="230">
        <v>2006</v>
      </c>
      <c r="AL5" s="230">
        <v>2007</v>
      </c>
      <c r="AM5" s="230">
        <v>2008</v>
      </c>
      <c r="AN5" s="230">
        <v>2009</v>
      </c>
      <c r="AO5" s="230">
        <v>2010</v>
      </c>
      <c r="AP5" s="230">
        <v>2011</v>
      </c>
      <c r="AQ5" s="230">
        <v>2012</v>
      </c>
      <c r="AR5" s="230">
        <v>2013</v>
      </c>
      <c r="AS5" s="230">
        <v>2014</v>
      </c>
      <c r="AT5" s="230">
        <v>2015</v>
      </c>
      <c r="AU5" s="230">
        <v>2016</v>
      </c>
      <c r="AV5" s="230">
        <v>2017</v>
      </c>
      <c r="AW5" s="230">
        <v>2018</v>
      </c>
      <c r="AX5" s="230">
        <v>2019</v>
      </c>
      <c r="AY5" s="230">
        <v>2020</v>
      </c>
    </row>
    <row r="6" spans="2:73" s="148" customFormat="1" ht="5.0999999999999996" customHeigh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2:73" s="152" customFormat="1" ht="18" customHeight="1">
      <c r="B7" s="151" t="s">
        <v>146</v>
      </c>
      <c r="C7" s="149"/>
      <c r="D7" s="149"/>
      <c r="E7" s="119">
        <v>3965.3</v>
      </c>
      <c r="F7" s="119">
        <v>3989</v>
      </c>
      <c r="G7" s="119">
        <v>4394.6000000000004</v>
      </c>
      <c r="H7" s="119">
        <v>5116.1000000000004</v>
      </c>
      <c r="I7" s="119">
        <v>5553.5</v>
      </c>
      <c r="J7" s="119">
        <v>9621.6</v>
      </c>
      <c r="K7" s="119">
        <v>14142.8</v>
      </c>
      <c r="L7" s="119">
        <v>16833.099999999999</v>
      </c>
      <c r="M7" s="119">
        <v>20757</v>
      </c>
      <c r="N7" s="119">
        <v>19158.7</v>
      </c>
      <c r="O7" s="119">
        <v>26319.7</v>
      </c>
      <c r="P7" s="119">
        <v>52478.3</v>
      </c>
      <c r="Q7" s="119">
        <v>214177.4</v>
      </c>
      <c r="R7" s="119">
        <v>898246</v>
      </c>
      <c r="S7" s="119">
        <v>208938490.40000001</v>
      </c>
      <c r="T7" s="119">
        <v>5141187.5970000001</v>
      </c>
      <c r="U7" s="119">
        <v>1293072904.7</v>
      </c>
      <c r="V7" s="119">
        <v>2983.0950999999995</v>
      </c>
      <c r="W7" s="119">
        <v>3264.7037999999998</v>
      </c>
      <c r="X7" s="119">
        <v>4674.0169000000005</v>
      </c>
      <c r="Y7" s="119">
        <v>6684.1495999999997</v>
      </c>
      <c r="Z7" s="119">
        <v>8209.9</v>
      </c>
      <c r="AA7" s="119">
        <v>9549.2450599999993</v>
      </c>
      <c r="AB7" s="119">
        <v>14169.659110000002</v>
      </c>
      <c r="AC7" s="119">
        <v>17618</v>
      </c>
      <c r="AD7" s="119">
        <v>22522.245000000003</v>
      </c>
      <c r="AE7" s="119">
        <v>24219.726999999999</v>
      </c>
      <c r="AF7" s="119">
        <v>26386.97</v>
      </c>
      <c r="AG7" s="119">
        <v>29231.606999999996</v>
      </c>
      <c r="AH7" s="119">
        <v>33431.601999999999</v>
      </c>
      <c r="AI7" s="119">
        <v>39230.529200000004</v>
      </c>
      <c r="AJ7" s="119">
        <v>45825.850557209997</v>
      </c>
      <c r="AK7" s="119">
        <v>54164.425729839997</v>
      </c>
      <c r="AL7" s="119">
        <v>64484.086942789996</v>
      </c>
      <c r="AM7" s="119">
        <v>71791.067999999999</v>
      </c>
      <c r="AN7" s="119">
        <v>79753.913</v>
      </c>
      <c r="AO7" s="119">
        <v>91680.688029790603</v>
      </c>
      <c r="AP7" s="119">
        <v>105315.92599999998</v>
      </c>
      <c r="AQ7" s="176">
        <v>113360.397</v>
      </c>
      <c r="AR7" s="176">
        <v>133052.495</v>
      </c>
      <c r="AS7" s="176">
        <v>158883.19099999999</v>
      </c>
      <c r="AT7" s="176">
        <v>186015.674</v>
      </c>
      <c r="AU7" s="176">
        <v>217786.30900000001</v>
      </c>
      <c r="AV7" s="176">
        <v>248473.41300000009</v>
      </c>
      <c r="AW7" s="176">
        <v>226412.49700000006</v>
      </c>
      <c r="AX7" s="176">
        <v>230493.89528624</v>
      </c>
      <c r="AY7" s="176">
        <v>241194.49742895667</v>
      </c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</row>
    <row r="8" spans="2:73" s="152" customFormat="1" ht="9.9499999999999993" customHeight="1">
      <c r="B8" s="149"/>
      <c r="C8" s="149"/>
      <c r="D8" s="14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</row>
    <row r="9" spans="2:73" s="152" customFormat="1" ht="18" customHeight="1">
      <c r="B9" s="283" t="s">
        <v>142</v>
      </c>
      <c r="C9" s="283"/>
      <c r="D9" s="283"/>
      <c r="E9" s="119">
        <v>3965.3</v>
      </c>
      <c r="F9" s="119">
        <v>3989</v>
      </c>
      <c r="G9" s="119">
        <v>4394.6000000000004</v>
      </c>
      <c r="H9" s="119">
        <v>5116.1000000000004</v>
      </c>
      <c r="I9" s="119">
        <v>5553.5</v>
      </c>
      <c r="J9" s="119">
        <v>9621.6</v>
      </c>
      <c r="K9" s="119">
        <v>14142.8</v>
      </c>
      <c r="L9" s="119">
        <v>16833.099999999999</v>
      </c>
      <c r="M9" s="119">
        <v>20757</v>
      </c>
      <c r="N9" s="119">
        <v>19158.7</v>
      </c>
      <c r="O9" s="119">
        <v>26319.7</v>
      </c>
      <c r="P9" s="119">
        <v>52478.3</v>
      </c>
      <c r="Q9" s="119">
        <v>214177.4</v>
      </c>
      <c r="R9" s="119">
        <v>898246</v>
      </c>
      <c r="S9" s="119">
        <v>208938490.40000001</v>
      </c>
      <c r="T9" s="119">
        <v>5141187.5970000001</v>
      </c>
      <c r="U9" s="119">
        <v>1293072904.7</v>
      </c>
      <c r="V9" s="119">
        <v>2983.0950999999995</v>
      </c>
      <c r="W9" s="119">
        <v>3264.7037999999998</v>
      </c>
      <c r="X9" s="119">
        <v>4674.0169000000005</v>
      </c>
      <c r="Y9" s="119">
        <v>6684.1495999999997</v>
      </c>
      <c r="Z9" s="119">
        <v>8144.1907300000003</v>
      </c>
      <c r="AA9" s="119">
        <v>9372.2236899999989</v>
      </c>
      <c r="AB9" s="119">
        <v>13836.173760000001</v>
      </c>
      <c r="AC9" s="119">
        <v>17160</v>
      </c>
      <c r="AD9" s="119">
        <v>21859.345000000001</v>
      </c>
      <c r="AE9" s="119">
        <v>23395.58</v>
      </c>
      <c r="AF9" s="119">
        <v>25452.679</v>
      </c>
      <c r="AG9" s="119">
        <v>28153.040999999997</v>
      </c>
      <c r="AH9" s="119">
        <v>32356.227000000003</v>
      </c>
      <c r="AI9" s="119">
        <v>37366.017900000006</v>
      </c>
      <c r="AJ9" s="119">
        <v>44197.944200839993</v>
      </c>
      <c r="AK9" s="119">
        <v>51647.51836627</v>
      </c>
      <c r="AL9" s="119">
        <v>60315.551664809995</v>
      </c>
      <c r="AM9" s="119">
        <v>70444.933000000005</v>
      </c>
      <c r="AN9" s="119">
        <v>78630.334000000003</v>
      </c>
      <c r="AO9" s="119">
        <v>90801.300613006999</v>
      </c>
      <c r="AP9" s="119">
        <v>104463.17499999999</v>
      </c>
      <c r="AQ9" s="169">
        <v>112315.90699999999</v>
      </c>
      <c r="AR9" s="169">
        <v>131560.51699999999</v>
      </c>
      <c r="AS9" s="169">
        <v>156010.14599999998</v>
      </c>
      <c r="AT9" s="169">
        <v>181940.976</v>
      </c>
      <c r="AU9" s="169">
        <v>210487.18900000001</v>
      </c>
      <c r="AV9" s="169">
        <v>238453.83800000008</v>
      </c>
      <c r="AW9" s="169">
        <v>218042.56200000006</v>
      </c>
      <c r="AX9" s="169">
        <v>223896.40893854003</v>
      </c>
      <c r="AY9" s="169">
        <v>235601.78509337627</v>
      </c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</row>
    <row r="10" spans="2:73" ht="15" customHeight="1">
      <c r="B10" s="153" t="s">
        <v>147</v>
      </c>
      <c r="C10" s="154"/>
      <c r="D10" s="154"/>
      <c r="E10" s="155">
        <v>1946.4</v>
      </c>
      <c r="F10" s="155">
        <v>1895</v>
      </c>
      <c r="G10" s="155">
        <v>1852.4</v>
      </c>
      <c r="H10" s="155">
        <v>2138.8000000000002</v>
      </c>
      <c r="I10" s="155">
        <v>2340.4</v>
      </c>
      <c r="J10" s="155">
        <v>4108.6000000000004</v>
      </c>
      <c r="K10" s="155">
        <v>7584.7</v>
      </c>
      <c r="L10" s="155">
        <v>9098.4</v>
      </c>
      <c r="M10" s="155">
        <v>10915.2</v>
      </c>
      <c r="N10" s="155">
        <v>12949.7</v>
      </c>
      <c r="O10" s="155">
        <v>17942.7</v>
      </c>
      <c r="P10" s="155">
        <v>35029.300000000003</v>
      </c>
      <c r="Q10" s="155">
        <v>115951.1</v>
      </c>
      <c r="R10" s="155">
        <v>839829.9</v>
      </c>
      <c r="S10" s="155">
        <v>208938490.40000001</v>
      </c>
      <c r="T10" s="155">
        <v>5018751.7970000003</v>
      </c>
      <c r="U10" s="155">
        <v>730319553.10000002</v>
      </c>
      <c r="V10" s="155">
        <v>1732.9290000000001</v>
      </c>
      <c r="W10" s="155">
        <v>1483.3792000000001</v>
      </c>
      <c r="X10" s="155">
        <v>1933.3842999999999</v>
      </c>
      <c r="Y10" s="155">
        <v>2299.355</v>
      </c>
      <c r="Z10" s="155">
        <v>2317.6</v>
      </c>
      <c r="AA10" s="155">
        <v>1333.5</v>
      </c>
      <c r="AB10" s="155">
        <v>166.7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55">
        <v>0</v>
      </c>
      <c r="AP10" s="155">
        <v>0</v>
      </c>
      <c r="AQ10" s="155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0</v>
      </c>
      <c r="AW10" s="155">
        <v>0</v>
      </c>
      <c r="AX10" s="155"/>
      <c r="AY10" s="155">
        <v>0</v>
      </c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</row>
    <row r="11" spans="2:73" ht="15" customHeight="1">
      <c r="B11" s="154" t="s">
        <v>148</v>
      </c>
      <c r="C11" s="154"/>
      <c r="D11" s="154"/>
      <c r="E11" s="155">
        <v>655.7</v>
      </c>
      <c r="F11" s="155">
        <v>727</v>
      </c>
      <c r="G11" s="155">
        <v>934.3</v>
      </c>
      <c r="H11" s="155">
        <v>1130.5</v>
      </c>
      <c r="I11" s="155">
        <v>1135.4000000000001</v>
      </c>
      <c r="J11" s="155">
        <v>1368.1</v>
      </c>
      <c r="K11" s="155">
        <v>2333.4</v>
      </c>
      <c r="L11" s="155">
        <v>2381.1999999999998</v>
      </c>
      <c r="M11" s="155">
        <v>3309.3</v>
      </c>
      <c r="N11" s="155">
        <v>4123.3</v>
      </c>
      <c r="O11" s="155">
        <v>5475</v>
      </c>
      <c r="P11" s="155">
        <v>12734.7</v>
      </c>
      <c r="Q11" s="155">
        <v>86670.5</v>
      </c>
      <c r="R11" s="155">
        <v>0</v>
      </c>
      <c r="S11" s="155">
        <v>0</v>
      </c>
      <c r="T11" s="155">
        <v>0</v>
      </c>
      <c r="U11" s="155">
        <v>502195345.60000002</v>
      </c>
      <c r="V11" s="155">
        <v>883.69280000000003</v>
      </c>
      <c r="W11" s="155">
        <v>878.16129999999998</v>
      </c>
      <c r="X11" s="155">
        <v>1004.4086</v>
      </c>
      <c r="Y11" s="155">
        <v>1296.857</v>
      </c>
      <c r="Z11" s="155">
        <v>1303.5999999999999</v>
      </c>
      <c r="AA11" s="155">
        <v>1140.5</v>
      </c>
      <c r="AB11" s="155">
        <v>1571.4</v>
      </c>
      <c r="AC11" s="155">
        <v>1973</v>
      </c>
      <c r="AD11" s="155">
        <v>2333.1999999999998</v>
      </c>
      <c r="AE11" s="155">
        <v>2127.13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  <c r="AQ11" s="155">
        <v>0</v>
      </c>
      <c r="AR11" s="155">
        <v>0</v>
      </c>
      <c r="AS11" s="155">
        <v>0</v>
      </c>
      <c r="AT11" s="155">
        <v>0</v>
      </c>
      <c r="AU11" s="155">
        <v>0</v>
      </c>
      <c r="AV11" s="155">
        <v>0</v>
      </c>
      <c r="AW11" s="155">
        <v>0</v>
      </c>
      <c r="AX11" s="155">
        <v>0</v>
      </c>
      <c r="AY11" s="155">
        <v>0</v>
      </c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</row>
    <row r="12" spans="2:73" ht="15" customHeight="1">
      <c r="B12" s="154" t="s">
        <v>149</v>
      </c>
      <c r="C12" s="154"/>
      <c r="D12" s="154"/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86.5</v>
      </c>
      <c r="K12" s="155">
        <v>102.1</v>
      </c>
      <c r="L12" s="155">
        <v>220.5</v>
      </c>
      <c r="M12" s="155">
        <v>291.7</v>
      </c>
      <c r="N12" s="155">
        <v>292.3</v>
      </c>
      <c r="O12" s="155">
        <v>400.4</v>
      </c>
      <c r="P12" s="155">
        <v>693.2</v>
      </c>
      <c r="Q12" s="155">
        <v>1686.7</v>
      </c>
      <c r="R12" s="155">
        <v>0</v>
      </c>
      <c r="S12" s="155">
        <v>0</v>
      </c>
      <c r="T12" s="155">
        <v>0</v>
      </c>
      <c r="U12" s="155">
        <v>27215483.899999999</v>
      </c>
      <c r="V12" s="155">
        <v>136.7996</v>
      </c>
      <c r="W12" s="155">
        <v>140.75559999999999</v>
      </c>
      <c r="X12" s="155">
        <v>312.21929999999998</v>
      </c>
      <c r="Y12" s="155">
        <v>348.4914</v>
      </c>
      <c r="Z12" s="155">
        <v>308</v>
      </c>
      <c r="AA12" s="155">
        <v>251.6</v>
      </c>
      <c r="AB12" s="155">
        <v>311.39999999999998</v>
      </c>
      <c r="AC12" s="155">
        <v>309</v>
      </c>
      <c r="AD12" s="155">
        <v>170.7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155">
        <v>0</v>
      </c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</row>
    <row r="13" spans="2:73" ht="15" customHeight="1">
      <c r="B13" s="154" t="s">
        <v>150</v>
      </c>
      <c r="C13" s="154"/>
      <c r="D13" s="154"/>
      <c r="E13" s="155">
        <v>804.7</v>
      </c>
      <c r="F13" s="155">
        <v>807.9</v>
      </c>
      <c r="G13" s="155">
        <v>1004.4</v>
      </c>
      <c r="H13" s="155">
        <v>1174.3</v>
      </c>
      <c r="I13" s="155">
        <v>1305.7</v>
      </c>
      <c r="J13" s="155">
        <v>1815.2</v>
      </c>
      <c r="K13" s="155">
        <v>2923.2</v>
      </c>
      <c r="L13" s="155">
        <v>3845.1</v>
      </c>
      <c r="M13" s="155">
        <v>4735.7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0</v>
      </c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</row>
    <row r="14" spans="2:73" ht="15" customHeight="1">
      <c r="B14" s="154" t="s">
        <v>151</v>
      </c>
      <c r="C14" s="154"/>
      <c r="D14" s="154"/>
      <c r="E14" s="155">
        <v>41.4</v>
      </c>
      <c r="F14" s="155">
        <v>43.8</v>
      </c>
      <c r="G14" s="155">
        <v>65</v>
      </c>
      <c r="H14" s="155">
        <v>75.2</v>
      </c>
      <c r="I14" s="155">
        <v>121.5</v>
      </c>
      <c r="J14" s="155">
        <v>171.2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155">
        <v>0</v>
      </c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</row>
    <row r="15" spans="2:73" ht="15" customHeight="1">
      <c r="B15" s="154" t="s">
        <v>152</v>
      </c>
      <c r="C15" s="156"/>
      <c r="D15" s="156"/>
      <c r="E15" s="121">
        <v>127</v>
      </c>
      <c r="F15" s="121">
        <v>152.30000000000001</v>
      </c>
      <c r="G15" s="121">
        <v>188.1</v>
      </c>
      <c r="H15" s="121">
        <v>175.9</v>
      </c>
      <c r="I15" s="121">
        <v>191.4</v>
      </c>
      <c r="J15" s="121">
        <v>204.6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</row>
    <row r="16" spans="2:73" ht="15" customHeight="1">
      <c r="B16" s="154" t="s">
        <v>153</v>
      </c>
      <c r="C16" s="157"/>
      <c r="D16" s="157"/>
      <c r="E16" s="121">
        <v>187.9</v>
      </c>
      <c r="F16" s="121">
        <v>164.4</v>
      </c>
      <c r="G16" s="121">
        <v>154.1</v>
      </c>
      <c r="H16" s="121">
        <v>201.1</v>
      </c>
      <c r="I16" s="121">
        <v>204.7</v>
      </c>
      <c r="J16" s="121">
        <v>323.8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</row>
    <row r="17" spans="2:73" ht="15" customHeight="1">
      <c r="B17" s="154" t="s">
        <v>154</v>
      </c>
      <c r="C17" s="154"/>
      <c r="D17" s="154"/>
      <c r="E17" s="155">
        <v>95.6</v>
      </c>
      <c r="F17" s="155">
        <v>97.3</v>
      </c>
      <c r="G17" s="155">
        <v>105.7</v>
      </c>
      <c r="H17" s="155">
        <v>136.80000000000001</v>
      </c>
      <c r="I17" s="155">
        <v>149.30000000000001</v>
      </c>
      <c r="J17" s="155">
        <v>90.5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</row>
    <row r="18" spans="2:73" ht="15" customHeight="1">
      <c r="B18" s="154" t="s">
        <v>155</v>
      </c>
      <c r="C18" s="154"/>
      <c r="D18" s="154"/>
      <c r="E18" s="155">
        <v>106.6</v>
      </c>
      <c r="F18" s="155">
        <v>101.3</v>
      </c>
      <c r="G18" s="155">
        <v>90.6</v>
      </c>
      <c r="H18" s="155">
        <v>83.5</v>
      </c>
      <c r="I18" s="155">
        <v>68.2</v>
      </c>
      <c r="J18" s="155">
        <v>59.4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</row>
    <row r="19" spans="2:73" ht="15" customHeight="1">
      <c r="B19" s="154" t="s">
        <v>156</v>
      </c>
      <c r="C19" s="154"/>
      <c r="D19" s="154"/>
      <c r="E19" s="155">
        <v>0</v>
      </c>
      <c r="F19" s="155">
        <v>0</v>
      </c>
      <c r="G19" s="155">
        <v>0</v>
      </c>
      <c r="H19" s="155">
        <v>0</v>
      </c>
      <c r="I19" s="155">
        <v>36.9</v>
      </c>
      <c r="J19" s="155">
        <v>123.8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155">
        <v>0</v>
      </c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</row>
    <row r="20" spans="2:73" ht="15" customHeight="1">
      <c r="B20" s="154" t="s">
        <v>157</v>
      </c>
      <c r="C20" s="154"/>
      <c r="D20" s="154"/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1269.9000000000001</v>
      </c>
      <c r="K20" s="155">
        <v>1199.4000000000001</v>
      </c>
      <c r="L20" s="155">
        <v>1287.9000000000001</v>
      </c>
      <c r="M20" s="155">
        <v>1505.1</v>
      </c>
      <c r="N20" s="155">
        <v>1793.4</v>
      </c>
      <c r="O20" s="155">
        <v>2501.6</v>
      </c>
      <c r="P20" s="155">
        <v>4021.1</v>
      </c>
      <c r="Q20" s="155">
        <v>9869.1</v>
      </c>
      <c r="R20" s="155">
        <v>58416.1</v>
      </c>
      <c r="S20" s="155">
        <v>0</v>
      </c>
      <c r="T20" s="155">
        <v>122435.8</v>
      </c>
      <c r="U20" s="155">
        <v>33342522.100000001</v>
      </c>
      <c r="V20" s="155">
        <v>57.459899999999998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</row>
    <row r="21" spans="2:73" ht="15" customHeight="1">
      <c r="B21" s="154" t="s">
        <v>158</v>
      </c>
      <c r="C21" s="154"/>
      <c r="D21" s="154"/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60.419199999999996</v>
      </c>
      <c r="W21" s="155">
        <v>118.8657</v>
      </c>
      <c r="X21" s="155">
        <v>170.21100000000001</v>
      </c>
      <c r="Y21" s="155">
        <v>450.05</v>
      </c>
      <c r="Z21" s="155">
        <v>743.6</v>
      </c>
      <c r="AA21" s="155">
        <v>1146.3</v>
      </c>
      <c r="AB21" s="155">
        <v>1861.5</v>
      </c>
      <c r="AC21" s="155">
        <v>1618</v>
      </c>
      <c r="AD21" s="155">
        <v>1687.1</v>
      </c>
      <c r="AE21" s="155">
        <v>1480.357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155">
        <v>0</v>
      </c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</row>
    <row r="22" spans="2:73" ht="15" customHeight="1">
      <c r="B22" s="154" t="s">
        <v>159</v>
      </c>
      <c r="C22" s="154"/>
      <c r="D22" s="154"/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41.338900000000002</v>
      </c>
      <c r="W22" s="155">
        <v>201.00069999999999</v>
      </c>
      <c r="X22" s="155">
        <v>294.72879999999998</v>
      </c>
      <c r="Y22" s="155">
        <v>371.97059999999999</v>
      </c>
      <c r="Z22" s="155">
        <v>533.09726999999998</v>
      </c>
      <c r="AA22" s="155">
        <v>660.09609</v>
      </c>
      <c r="AB22" s="155">
        <v>1367.19955</v>
      </c>
      <c r="AC22" s="155">
        <v>1970</v>
      </c>
      <c r="AD22" s="155">
        <v>2308.0450000000001</v>
      </c>
      <c r="AE22" s="155">
        <v>4429.1019999999999</v>
      </c>
      <c r="AF22" s="155">
        <v>7343.4260000000004</v>
      </c>
      <c r="AG22" s="155">
        <v>8197.2690000000002</v>
      </c>
      <c r="AH22" s="155">
        <v>9693.16</v>
      </c>
      <c r="AI22" s="155">
        <v>11004.0941</v>
      </c>
      <c r="AJ22" s="155">
        <v>13261.72571481</v>
      </c>
      <c r="AK22" s="155">
        <v>14951.717380890001</v>
      </c>
      <c r="AL22" s="155">
        <v>17772.63671825</v>
      </c>
      <c r="AM22" s="155">
        <v>19912.996999999999</v>
      </c>
      <c r="AN22" s="155">
        <v>23877.928</v>
      </c>
      <c r="AO22" s="155">
        <v>30972.305577594398</v>
      </c>
      <c r="AP22" s="155">
        <v>36079.023999999998</v>
      </c>
      <c r="AQ22" s="177">
        <v>36095.878000000004</v>
      </c>
      <c r="AR22" s="177">
        <v>41558.355000000003</v>
      </c>
      <c r="AS22" s="177">
        <v>52310.472000000002</v>
      </c>
      <c r="AT22" s="177">
        <v>54248.783000000003</v>
      </c>
      <c r="AU22" s="177">
        <v>62711.108</v>
      </c>
      <c r="AV22" s="177">
        <v>67267.617000000027</v>
      </c>
      <c r="AW22" s="177">
        <v>62442.758000000002</v>
      </c>
      <c r="AX22" s="177">
        <v>67348.885400600004</v>
      </c>
      <c r="AY22" s="177">
        <v>73132.713174596895</v>
      </c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</row>
    <row r="23" spans="2:73" ht="15" customHeight="1">
      <c r="B23" s="154" t="s">
        <v>160</v>
      </c>
      <c r="C23" s="154"/>
      <c r="D23" s="154"/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22.744700000000002</v>
      </c>
      <c r="W23" s="155">
        <v>123.1204</v>
      </c>
      <c r="X23" s="155">
        <v>247.41839999999999</v>
      </c>
      <c r="Y23" s="155">
        <v>485.65100000000001</v>
      </c>
      <c r="Z23" s="155">
        <v>682.4</v>
      </c>
      <c r="AA23" s="155">
        <v>1132.88732</v>
      </c>
      <c r="AB23" s="155">
        <v>1802.43724</v>
      </c>
      <c r="AC23" s="155">
        <v>2033</v>
      </c>
      <c r="AD23" s="155">
        <v>3149.7</v>
      </c>
      <c r="AE23" s="155">
        <v>3920.3609999999999</v>
      </c>
      <c r="AF23" s="155">
        <v>5581.6490000000003</v>
      </c>
      <c r="AG23" s="155">
        <v>6216.3729999999996</v>
      </c>
      <c r="AH23" s="155">
        <v>7640.2820000000002</v>
      </c>
      <c r="AI23" s="155">
        <v>9240.3680000000004</v>
      </c>
      <c r="AJ23" s="155">
        <v>10481.20052921</v>
      </c>
      <c r="AK23" s="155">
        <v>12669.34796782</v>
      </c>
      <c r="AL23" s="155">
        <v>14865.84115452</v>
      </c>
      <c r="AM23" s="155">
        <v>15699.102999999999</v>
      </c>
      <c r="AN23" s="155">
        <v>18759.75</v>
      </c>
      <c r="AO23" s="155">
        <v>25048.937949663898</v>
      </c>
      <c r="AP23" s="155">
        <v>27905.363999999998</v>
      </c>
      <c r="AQ23" s="177">
        <v>30406.265000000003</v>
      </c>
      <c r="AR23" s="177">
        <v>36800.485999999997</v>
      </c>
      <c r="AS23" s="177">
        <v>40569.377999999997</v>
      </c>
      <c r="AT23" s="177">
        <v>46136.448000000004</v>
      </c>
      <c r="AU23" s="177">
        <v>55199.446999999993</v>
      </c>
      <c r="AV23" s="177">
        <v>59060.854000000014</v>
      </c>
      <c r="AW23" s="177">
        <v>53658.053000000007</v>
      </c>
      <c r="AX23" s="177">
        <v>58254.6967764</v>
      </c>
      <c r="AY23" s="177">
        <v>61592.509568789261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</row>
    <row r="24" spans="2:73" ht="15" customHeight="1">
      <c r="B24" s="154" t="s">
        <v>161</v>
      </c>
      <c r="C24" s="154"/>
      <c r="D24" s="154"/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47.710999999999999</v>
      </c>
      <c r="W24" s="155">
        <v>197.78919999999999</v>
      </c>
      <c r="X24" s="155">
        <v>275.33159999999998</v>
      </c>
      <c r="Y24" s="155">
        <v>524.04970000000003</v>
      </c>
      <c r="Z24" s="155">
        <v>783.91850999999997</v>
      </c>
      <c r="AA24" s="155">
        <v>1266.44515</v>
      </c>
      <c r="AB24" s="155">
        <v>1812.2711200000001</v>
      </c>
      <c r="AC24" s="155">
        <v>1881</v>
      </c>
      <c r="AD24" s="155">
        <v>1952.3</v>
      </c>
      <c r="AE24" s="155">
        <v>3236.6779999999999</v>
      </c>
      <c r="AF24" s="155">
        <v>3996.3919999999998</v>
      </c>
      <c r="AG24" s="155">
        <v>4943.4369999999999</v>
      </c>
      <c r="AH24" s="155">
        <v>5617.558</v>
      </c>
      <c r="AI24" s="155">
        <v>6566.4722000000002</v>
      </c>
      <c r="AJ24" s="155">
        <v>8509.3394976199997</v>
      </c>
      <c r="AK24" s="155">
        <v>9867.0266095900006</v>
      </c>
      <c r="AL24" s="155">
        <v>11398.968738510001</v>
      </c>
      <c r="AM24" s="155">
        <v>14157.811</v>
      </c>
      <c r="AN24" s="155">
        <v>16271.67</v>
      </c>
      <c r="AO24" s="155">
        <v>18328.1586140652</v>
      </c>
      <c r="AP24" s="155">
        <v>22486.945</v>
      </c>
      <c r="AQ24" s="177">
        <v>25587.783999999992</v>
      </c>
      <c r="AR24" s="177">
        <v>29736.675999999999</v>
      </c>
      <c r="AS24" s="177">
        <v>36720.175000000003</v>
      </c>
      <c r="AT24" s="177">
        <v>44293.270000000004</v>
      </c>
      <c r="AU24" s="177">
        <v>48932.033000000003</v>
      </c>
      <c r="AV24" s="177">
        <v>56273.763000000006</v>
      </c>
      <c r="AW24" s="177">
        <v>48020.365000000005</v>
      </c>
      <c r="AX24" s="177">
        <v>48428.2463431</v>
      </c>
      <c r="AY24" s="177">
        <v>52502.354828725169</v>
      </c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</row>
    <row r="25" spans="2:73" ht="15" customHeight="1">
      <c r="B25" s="154" t="s">
        <v>162</v>
      </c>
      <c r="C25" s="154"/>
      <c r="D25" s="154"/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35.587699999999998</v>
      </c>
      <c r="X25" s="155">
        <v>158.8075</v>
      </c>
      <c r="Y25" s="155">
        <v>274.5908</v>
      </c>
      <c r="Z25" s="155">
        <v>373.95292999999998</v>
      </c>
      <c r="AA25" s="155">
        <v>564.41213000000005</v>
      </c>
      <c r="AB25" s="155">
        <v>1057.49956</v>
      </c>
      <c r="AC25" s="155">
        <v>1470</v>
      </c>
      <c r="AD25" s="155">
        <v>2104</v>
      </c>
      <c r="AE25" s="155">
        <v>3846.4960000000001</v>
      </c>
      <c r="AF25" s="155">
        <v>4148.1909999999998</v>
      </c>
      <c r="AG25" s="155">
        <v>4635.491</v>
      </c>
      <c r="AH25" s="155">
        <v>4709.1540000000005</v>
      </c>
      <c r="AI25" s="155">
        <v>5393.1903000000002</v>
      </c>
      <c r="AJ25" s="155">
        <v>6144.6308405299997</v>
      </c>
      <c r="AK25" s="155">
        <v>6774.7502609200001</v>
      </c>
      <c r="AL25" s="155">
        <v>7436.1562592600003</v>
      </c>
      <c r="AM25" s="155">
        <v>7467.7290000000003</v>
      </c>
      <c r="AN25" s="155">
        <v>8064.9290000000001</v>
      </c>
      <c r="AO25" s="155">
        <v>8654.0253705949999</v>
      </c>
      <c r="AP25" s="155">
        <v>10500.892000000002</v>
      </c>
      <c r="AQ25" s="177">
        <v>11613.153</v>
      </c>
      <c r="AR25" s="177">
        <v>13465.671</v>
      </c>
      <c r="AS25" s="177">
        <v>16375.141000000001</v>
      </c>
      <c r="AT25" s="177">
        <v>19290.052000000003</v>
      </c>
      <c r="AU25" s="177">
        <v>21802.524000000001</v>
      </c>
      <c r="AV25" s="177">
        <v>24655.594000000001</v>
      </c>
      <c r="AW25" s="177">
        <v>22047.198999999997</v>
      </c>
      <c r="AX25" s="177">
        <v>20813.0609339</v>
      </c>
      <c r="AY25" s="177">
        <v>18100.070408614996</v>
      </c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</row>
    <row r="26" spans="2:73" ht="15" customHeight="1">
      <c r="B26" s="153" t="s">
        <v>328</v>
      </c>
      <c r="C26" s="154"/>
      <c r="D26" s="154"/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39.131500000000003</v>
      </c>
      <c r="X26" s="155">
        <v>154.51669999999999</v>
      </c>
      <c r="Y26" s="155">
        <v>323.57409999999999</v>
      </c>
      <c r="Z26" s="155">
        <v>435.84151000000003</v>
      </c>
      <c r="AA26" s="155">
        <v>839.30879000000004</v>
      </c>
      <c r="AB26" s="155">
        <v>1608.27187</v>
      </c>
      <c r="AC26" s="155">
        <v>1846</v>
      </c>
      <c r="AD26" s="155">
        <v>2498.4</v>
      </c>
      <c r="AE26" s="155">
        <v>2891.4580000000001</v>
      </c>
      <c r="AF26" s="155">
        <v>3291.442</v>
      </c>
      <c r="AG26" s="155">
        <v>2930.4029999999998</v>
      </c>
      <c r="AH26" s="155">
        <v>3387.8820000000001</v>
      </c>
      <c r="AI26" s="155">
        <v>3642.6210999999998</v>
      </c>
      <c r="AJ26" s="155">
        <v>4086.19205908</v>
      </c>
      <c r="AK26" s="155">
        <v>4511.2693957800002</v>
      </c>
      <c r="AL26" s="155">
        <v>5015.3664632399996</v>
      </c>
      <c r="AM26" s="155">
        <v>5129.357</v>
      </c>
      <c r="AN26" s="155">
        <v>5069.1859999999997</v>
      </c>
      <c r="AO26" s="155">
        <v>4873.9472697384999</v>
      </c>
      <c r="AP26" s="155">
        <v>4667.8270000000011</v>
      </c>
      <c r="AQ26" s="177">
        <v>5457.1500000000005</v>
      </c>
      <c r="AR26" s="177">
        <v>6780.9359999999997</v>
      </c>
      <c r="AS26" s="177">
        <v>6570.5440000000008</v>
      </c>
      <c r="AT26" s="177">
        <v>8154.143</v>
      </c>
      <c r="AU26" s="177">
        <v>11858.921999999999</v>
      </c>
      <c r="AV26" s="177">
        <v>14434.710999999999</v>
      </c>
      <c r="AW26" s="177">
        <v>13406.705000000004</v>
      </c>
      <c r="AX26" s="177">
        <v>13780.8414789</v>
      </c>
      <c r="AY26" s="177">
        <v>16610.294817128004</v>
      </c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</row>
    <row r="27" spans="2:73" ht="15" customHeight="1">
      <c r="B27" s="154" t="s">
        <v>163</v>
      </c>
      <c r="C27" s="154"/>
      <c r="D27" s="154"/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46.912500000000001</v>
      </c>
      <c r="X27" s="155">
        <v>122.9907</v>
      </c>
      <c r="Y27" s="155">
        <v>213.02160000000001</v>
      </c>
      <c r="Z27" s="155">
        <v>331.97158999999999</v>
      </c>
      <c r="AA27" s="155">
        <v>578.55610000000001</v>
      </c>
      <c r="AB27" s="155">
        <v>987.07464000000004</v>
      </c>
      <c r="AC27" s="155">
        <v>1771</v>
      </c>
      <c r="AD27" s="155">
        <v>3006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155">
        <v>0</v>
      </c>
      <c r="AY27" s="155">
        <v>0</v>
      </c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</row>
    <row r="28" spans="2:73" ht="15" customHeight="1">
      <c r="B28" s="154" t="s">
        <v>164</v>
      </c>
      <c r="C28" s="154"/>
      <c r="D28" s="154"/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62.092300000000002</v>
      </c>
      <c r="Z28" s="155">
        <v>110.7</v>
      </c>
      <c r="AA28" s="155">
        <v>155.80000000000001</v>
      </c>
      <c r="AB28" s="155">
        <v>201.1</v>
      </c>
      <c r="AC28" s="155">
        <v>475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5">
        <v>0</v>
      </c>
      <c r="AR28" s="155">
        <v>0</v>
      </c>
      <c r="AS28" s="155">
        <v>0</v>
      </c>
      <c r="AT28" s="155">
        <v>0</v>
      </c>
      <c r="AU28" s="155">
        <v>0</v>
      </c>
      <c r="AV28" s="155">
        <v>0</v>
      </c>
      <c r="AW28" s="155">
        <v>0</v>
      </c>
      <c r="AX28" s="155">
        <v>0</v>
      </c>
      <c r="AY28" s="155">
        <v>0</v>
      </c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</row>
    <row r="29" spans="2:73" ht="15" customHeight="1">
      <c r="B29" s="154" t="s">
        <v>165</v>
      </c>
      <c r="C29" s="154"/>
      <c r="D29" s="154"/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34.446100000000001</v>
      </c>
      <c r="Z29" s="155">
        <v>156.9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0</v>
      </c>
      <c r="AO29" s="155">
        <v>0</v>
      </c>
      <c r="AP29" s="155">
        <v>0</v>
      </c>
      <c r="AQ29" s="155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155">
        <v>0</v>
      </c>
      <c r="AY29" s="155">
        <v>0</v>
      </c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</row>
    <row r="30" spans="2:73" ht="15" customHeight="1">
      <c r="B30" s="154" t="s">
        <v>166</v>
      </c>
      <c r="C30" s="154"/>
      <c r="D30" s="154"/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5">
        <v>40</v>
      </c>
      <c r="AA30" s="155">
        <v>109.45926</v>
      </c>
      <c r="AB30" s="155">
        <v>410.03971999999999</v>
      </c>
      <c r="AC30" s="155">
        <v>653</v>
      </c>
      <c r="AD30" s="155">
        <v>829.9</v>
      </c>
      <c r="AE30" s="155">
        <v>973.91</v>
      </c>
      <c r="AF30" s="155">
        <v>1091.579</v>
      </c>
      <c r="AG30" s="155">
        <v>1230.068</v>
      </c>
      <c r="AH30" s="155">
        <v>1308.191</v>
      </c>
      <c r="AI30" s="155">
        <v>1339.8521000000001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5">
        <v>0</v>
      </c>
      <c r="AR30" s="155">
        <v>0</v>
      </c>
      <c r="AS30" s="155">
        <v>0</v>
      </c>
      <c r="AT30" s="155">
        <v>0</v>
      </c>
      <c r="AU30" s="155">
        <v>0</v>
      </c>
      <c r="AV30" s="155">
        <v>0</v>
      </c>
      <c r="AW30" s="155">
        <v>0</v>
      </c>
      <c r="AX30" s="155">
        <v>0</v>
      </c>
      <c r="AY30" s="155">
        <v>0</v>
      </c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</row>
    <row r="31" spans="2:73" ht="15" customHeight="1">
      <c r="B31" s="154" t="s">
        <v>327</v>
      </c>
      <c r="C31" s="154"/>
      <c r="D31" s="154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>
        <v>5727.8870000000006</v>
      </c>
      <c r="AU31" s="155">
        <v>4902.7650000000003</v>
      </c>
      <c r="AV31" s="155">
        <v>10864.008000000002</v>
      </c>
      <c r="AW31" s="155">
        <v>12375.453000000001</v>
      </c>
      <c r="AX31" s="155">
        <v>3100.6810949400001</v>
      </c>
      <c r="AY31" s="155">
        <v>390.51233467999998</v>
      </c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</row>
    <row r="32" spans="2:73" ht="15" customHeight="1">
      <c r="B32" s="154" t="s">
        <v>465</v>
      </c>
      <c r="C32" s="154"/>
      <c r="D32" s="154"/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1337.73109699</v>
      </c>
      <c r="AK32" s="155">
        <v>2023.22866247</v>
      </c>
      <c r="AL32" s="155">
        <v>2848.7737157400002</v>
      </c>
      <c r="AM32" s="155">
        <v>3419.6909999999998</v>
      </c>
      <c r="AN32" s="155">
        <v>3341.194</v>
      </c>
      <c r="AO32" s="155">
        <v>2923.92583135</v>
      </c>
      <c r="AP32" s="155">
        <v>2823.1229999999996</v>
      </c>
      <c r="AQ32" s="177">
        <v>3155.6770000000001</v>
      </c>
      <c r="AR32" s="177">
        <v>3218.393</v>
      </c>
      <c r="AS32" s="177">
        <v>3464.4360000000001</v>
      </c>
      <c r="AT32" s="177">
        <v>4090.3930000000005</v>
      </c>
      <c r="AU32" s="177">
        <v>5080.3899999999994</v>
      </c>
      <c r="AV32" s="177">
        <v>5897.2909999999993</v>
      </c>
      <c r="AW32" s="177">
        <v>6092.0289999999995</v>
      </c>
      <c r="AX32" s="177">
        <v>5430.4617097</v>
      </c>
      <c r="AY32" s="177">
        <v>6024.6868198239999</v>
      </c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</row>
    <row r="33" spans="1:73" ht="15" customHeight="1">
      <c r="B33" s="154" t="s">
        <v>167</v>
      </c>
      <c r="C33" s="154"/>
      <c r="D33" s="154"/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54.77252</v>
      </c>
      <c r="AA33" s="155">
        <v>193.35884999999999</v>
      </c>
      <c r="AB33" s="155">
        <v>679.28006000000005</v>
      </c>
      <c r="AC33" s="155">
        <v>1161</v>
      </c>
      <c r="AD33" s="155">
        <v>1740.4</v>
      </c>
      <c r="AE33" s="155">
        <v>490.08800000000002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77">
        <v>0</v>
      </c>
      <c r="AR33" s="177">
        <v>0</v>
      </c>
      <c r="AS33" s="177">
        <v>0</v>
      </c>
      <c r="AT33" s="177"/>
      <c r="AU33" s="177"/>
      <c r="AV33" s="177">
        <v>0</v>
      </c>
      <c r="AW33" s="177">
        <v>0</v>
      </c>
      <c r="AX33" s="177">
        <v>0</v>
      </c>
      <c r="AY33" s="177">
        <v>0</v>
      </c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</row>
    <row r="34" spans="1:73" ht="15" customHeight="1">
      <c r="B34" s="154" t="s">
        <v>168</v>
      </c>
      <c r="C34" s="154"/>
      <c r="D34" s="154"/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79.599999999999994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77">
        <v>0</v>
      </c>
      <c r="AR34" s="177">
        <v>0</v>
      </c>
      <c r="AS34" s="177">
        <v>0</v>
      </c>
      <c r="AT34" s="177">
        <v>0</v>
      </c>
      <c r="AU34" s="177">
        <v>0</v>
      </c>
      <c r="AV34" s="177">
        <v>0</v>
      </c>
      <c r="AW34" s="177">
        <v>0</v>
      </c>
      <c r="AX34" s="177">
        <v>0</v>
      </c>
      <c r="AY34" s="177">
        <v>0</v>
      </c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</row>
    <row r="35" spans="1:73" ht="15" customHeight="1">
      <c r="B35" s="154" t="s">
        <v>169</v>
      </c>
      <c r="C35" s="154"/>
      <c r="D35" s="154"/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3573.8710000000001</v>
      </c>
      <c r="AN35" s="155">
        <v>3245.6770000000001</v>
      </c>
      <c r="AO35" s="155">
        <v>0</v>
      </c>
      <c r="AP35" s="155">
        <v>0</v>
      </c>
      <c r="AQ35" s="177">
        <v>0</v>
      </c>
      <c r="AR35" s="177">
        <v>0</v>
      </c>
      <c r="AS35" s="177">
        <v>0</v>
      </c>
      <c r="AT35" s="177">
        <v>0</v>
      </c>
      <c r="AU35" s="177">
        <v>0</v>
      </c>
      <c r="AV35" s="177">
        <v>0</v>
      </c>
      <c r="AW35" s="177">
        <v>0</v>
      </c>
      <c r="AX35" s="177">
        <v>0</v>
      </c>
      <c r="AY35" s="177">
        <v>0</v>
      </c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</row>
    <row r="36" spans="1:73" ht="15" customHeight="1">
      <c r="B36" s="154" t="s">
        <v>170</v>
      </c>
      <c r="C36" s="154"/>
      <c r="D36" s="154"/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179.42009999999999</v>
      </c>
      <c r="AJ36" s="155">
        <v>377.12446260000002</v>
      </c>
      <c r="AK36" s="155">
        <v>850.17808879999995</v>
      </c>
      <c r="AL36" s="155">
        <v>977.80861529000003</v>
      </c>
      <c r="AM36" s="155">
        <v>1084.374</v>
      </c>
      <c r="AN36" s="155">
        <v>0</v>
      </c>
      <c r="AO36" s="155">
        <v>0</v>
      </c>
      <c r="AP36" s="155">
        <v>0</v>
      </c>
      <c r="AQ36" s="177">
        <v>0</v>
      </c>
      <c r="AR36" s="177">
        <v>0</v>
      </c>
      <c r="AS36" s="177">
        <v>0</v>
      </c>
      <c r="AT36" s="177">
        <v>0</v>
      </c>
      <c r="AU36" s="177">
        <v>0</v>
      </c>
      <c r="AV36" s="177">
        <v>0</v>
      </c>
      <c r="AW36" s="177">
        <v>0</v>
      </c>
      <c r="AX36" s="177">
        <v>0</v>
      </c>
      <c r="AY36" s="177">
        <v>0</v>
      </c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</row>
    <row r="37" spans="1:73" ht="15" customHeight="1">
      <c r="B37" s="154" t="s">
        <v>448</v>
      </c>
      <c r="C37" s="154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77"/>
      <c r="AR37" s="177"/>
      <c r="AS37" s="177"/>
      <c r="AT37" s="177"/>
      <c r="AU37" s="177"/>
      <c r="AV37" s="177"/>
      <c r="AW37" s="177"/>
      <c r="AX37" s="177">
        <v>455.2724063</v>
      </c>
      <c r="AY37" s="177">
        <v>692.09410874260004</v>
      </c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</row>
    <row r="38" spans="1:73" ht="15" customHeight="1">
      <c r="B38" s="154" t="s">
        <v>449</v>
      </c>
      <c r="C38" s="154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>
        <v>2376.1484174000002</v>
      </c>
      <c r="AN38" s="155">
        <v>2779.7830081399998</v>
      </c>
      <c r="AO38" s="155">
        <v>2975.7866547800004</v>
      </c>
      <c r="AP38" s="155">
        <v>3233.8577564198999</v>
      </c>
      <c r="AQ38" s="177">
        <v>3492.7897461899001</v>
      </c>
      <c r="AR38" s="177">
        <v>4299.1246864799004</v>
      </c>
      <c r="AS38" s="177">
        <v>4565.2215299099998</v>
      </c>
      <c r="AT38" s="177">
        <v>4958.2096781499995</v>
      </c>
      <c r="AU38" s="177">
        <v>5233.0770133000005</v>
      </c>
      <c r="AV38" s="177">
        <v>5737.1543894200004</v>
      </c>
      <c r="AW38" s="177">
        <v>0</v>
      </c>
      <c r="AX38" s="177">
        <v>6284.2627947000001</v>
      </c>
      <c r="AY38" s="177">
        <v>6556.5490322753012</v>
      </c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</row>
    <row r="39" spans="1:73" ht="14.1" customHeight="1">
      <c r="B39" s="158"/>
      <c r="C39" s="154"/>
      <c r="D39" s="154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71"/>
      <c r="AQ39" s="177"/>
      <c r="AR39" s="177"/>
      <c r="AS39" s="177"/>
      <c r="AT39" s="177"/>
      <c r="AU39" s="177"/>
      <c r="AV39" s="177"/>
      <c r="AW39" s="177"/>
      <c r="AX39" s="177"/>
      <c r="AY39" s="177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</row>
    <row r="40" spans="1:73" s="152" customFormat="1" ht="15" customHeight="1">
      <c r="B40" s="149" t="s">
        <v>177</v>
      </c>
      <c r="C40" s="159"/>
      <c r="D40" s="159"/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33.588200000000001</v>
      </c>
      <c r="AA40" s="119">
        <v>177.02136999999999</v>
      </c>
      <c r="AB40" s="119">
        <v>333.48534999999998</v>
      </c>
      <c r="AC40" s="119">
        <v>458</v>
      </c>
      <c r="AD40" s="119">
        <v>662.9</v>
      </c>
      <c r="AE40" s="119">
        <v>824.14700000000005</v>
      </c>
      <c r="AF40" s="119">
        <v>934.29100000000005</v>
      </c>
      <c r="AG40" s="119">
        <v>1078.5659999999998</v>
      </c>
      <c r="AH40" s="119">
        <v>1075.375</v>
      </c>
      <c r="AI40" s="119">
        <v>1864.5113000000001</v>
      </c>
      <c r="AJ40" s="119">
        <v>1627.9063563700001</v>
      </c>
      <c r="AK40" s="119">
        <v>2516.9073635699997</v>
      </c>
      <c r="AL40" s="119">
        <v>4168.5352779799996</v>
      </c>
      <c r="AM40" s="119">
        <v>1346.135</v>
      </c>
      <c r="AN40" s="119">
        <v>1123.5790000000002</v>
      </c>
      <c r="AO40" s="119">
        <v>879.38741678359997</v>
      </c>
      <c r="AP40" s="119">
        <v>852.75099999999998</v>
      </c>
      <c r="AQ40" s="169">
        <v>1044.4900000000002</v>
      </c>
      <c r="AR40" s="169">
        <v>1491.9780000000001</v>
      </c>
      <c r="AS40" s="169">
        <v>2873.0449999999996</v>
      </c>
      <c r="AT40" s="169">
        <v>4074.6980000000003</v>
      </c>
      <c r="AU40" s="169">
        <v>7299.12</v>
      </c>
      <c r="AV40" s="169">
        <v>10019.575000000001</v>
      </c>
      <c r="AW40" s="169">
        <v>8369.9350000000013</v>
      </c>
      <c r="AX40" s="169">
        <v>6597.4863476999999</v>
      </c>
      <c r="AY40" s="169">
        <v>5592.712335580396</v>
      </c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</row>
    <row r="41" spans="1:73" ht="15" customHeight="1">
      <c r="B41" s="154" t="s">
        <v>466</v>
      </c>
      <c r="C41" s="154"/>
      <c r="D41" s="154"/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5">
        <v>0</v>
      </c>
      <c r="Z41" s="155">
        <v>33.588200000000001</v>
      </c>
      <c r="AA41" s="155">
        <v>143.18967000000001</v>
      </c>
      <c r="AB41" s="155">
        <v>210.00695999999999</v>
      </c>
      <c r="AC41" s="155">
        <v>242</v>
      </c>
      <c r="AD41" s="155">
        <v>286.2</v>
      </c>
      <c r="AE41" s="155">
        <v>257.14600000000002</v>
      </c>
      <c r="AF41" s="155">
        <v>292.85700000000003</v>
      </c>
      <c r="AG41" s="155">
        <v>317.596</v>
      </c>
      <c r="AH41" s="155">
        <v>481.39100000000002</v>
      </c>
      <c r="AI41" s="155">
        <v>852.74360000000001</v>
      </c>
      <c r="AJ41" s="155">
        <v>0</v>
      </c>
      <c r="AK41" s="155">
        <v>0</v>
      </c>
      <c r="AL41" s="155">
        <v>0</v>
      </c>
      <c r="AM41" s="155">
        <v>0</v>
      </c>
      <c r="AN41" s="155">
        <v>0</v>
      </c>
      <c r="AO41" s="155">
        <v>0</v>
      </c>
      <c r="AP41" s="155"/>
      <c r="AQ41" s="177">
        <v>0</v>
      </c>
      <c r="AR41" s="177">
        <v>0</v>
      </c>
      <c r="AS41" s="177">
        <v>0</v>
      </c>
      <c r="AT41" s="177">
        <v>0</v>
      </c>
      <c r="AU41" s="177">
        <v>0</v>
      </c>
      <c r="AV41" s="177">
        <v>0</v>
      </c>
      <c r="AW41" s="177">
        <v>0</v>
      </c>
      <c r="AX41" s="177">
        <v>0</v>
      </c>
      <c r="AY41" s="177">
        <v>0</v>
      </c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</row>
    <row r="42" spans="1:73" ht="15" customHeight="1">
      <c r="B42" s="154" t="s">
        <v>171</v>
      </c>
      <c r="C42" s="154"/>
      <c r="D42" s="154"/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33.831699999999998</v>
      </c>
      <c r="AB42" s="155">
        <v>123.47839</v>
      </c>
      <c r="AC42" s="155">
        <v>216</v>
      </c>
      <c r="AD42" s="155">
        <v>376.7</v>
      </c>
      <c r="AE42" s="155">
        <v>448.79</v>
      </c>
      <c r="AF42" s="155">
        <v>467.45499999999998</v>
      </c>
      <c r="AG42" s="155">
        <v>397.54199999999997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55">
        <v>0</v>
      </c>
      <c r="AP42" s="155"/>
      <c r="AQ42" s="177">
        <v>0</v>
      </c>
      <c r="AR42" s="177">
        <v>0</v>
      </c>
      <c r="AS42" s="177">
        <v>0</v>
      </c>
      <c r="AT42" s="177">
        <v>0</v>
      </c>
      <c r="AU42" s="177">
        <v>0</v>
      </c>
      <c r="AV42" s="177">
        <v>0</v>
      </c>
      <c r="AW42" s="177">
        <v>0</v>
      </c>
      <c r="AX42" s="177">
        <v>0</v>
      </c>
      <c r="AY42" s="177">
        <v>0</v>
      </c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</row>
    <row r="43" spans="1:73" ht="15" customHeight="1">
      <c r="B43" s="154" t="s">
        <v>172</v>
      </c>
      <c r="C43" s="154"/>
      <c r="D43" s="154"/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118.211</v>
      </c>
      <c r="AF43" s="155">
        <v>173.97900000000001</v>
      </c>
      <c r="AG43" s="155">
        <v>167.50200000000001</v>
      </c>
      <c r="AH43" s="155">
        <v>232.96799999999999</v>
      </c>
      <c r="AI43" s="155">
        <v>256.53089999999997</v>
      </c>
      <c r="AJ43" s="155">
        <v>370.79067760999999</v>
      </c>
      <c r="AK43" s="155">
        <v>437.20971144999999</v>
      </c>
      <c r="AL43" s="155">
        <v>454.29236398</v>
      </c>
      <c r="AM43" s="155">
        <v>410.48200000000003</v>
      </c>
      <c r="AN43" s="155">
        <v>387.09100000000001</v>
      </c>
      <c r="AO43" s="155">
        <v>313.76412437419998</v>
      </c>
      <c r="AP43" s="155">
        <v>73.635999999999981</v>
      </c>
      <c r="AQ43" s="177">
        <v>0</v>
      </c>
      <c r="AR43" s="177">
        <v>0</v>
      </c>
      <c r="AS43" s="177">
        <v>0</v>
      </c>
      <c r="AT43" s="177">
        <v>0</v>
      </c>
      <c r="AU43" s="177">
        <v>0</v>
      </c>
      <c r="AV43" s="177">
        <v>0</v>
      </c>
      <c r="AW43" s="177">
        <v>0</v>
      </c>
      <c r="AX43" s="177">
        <v>0</v>
      </c>
      <c r="AY43" s="177">
        <v>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</row>
    <row r="44" spans="1:73" ht="15" customHeight="1">
      <c r="B44" s="154" t="s">
        <v>173</v>
      </c>
      <c r="C44" s="154"/>
      <c r="D44" s="154"/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5">
        <v>0</v>
      </c>
      <c r="AG44" s="155">
        <v>195.92599999999999</v>
      </c>
      <c r="AH44" s="155">
        <v>361.01600000000002</v>
      </c>
      <c r="AI44" s="155">
        <v>755.23680000000002</v>
      </c>
      <c r="AJ44" s="155">
        <v>1257.11567876</v>
      </c>
      <c r="AK44" s="155">
        <v>2079.6976521199999</v>
      </c>
      <c r="AL44" s="155">
        <v>3074.3486453599999</v>
      </c>
      <c r="AM44" s="155">
        <v>0</v>
      </c>
      <c r="AN44" s="155">
        <v>0</v>
      </c>
      <c r="AO44" s="155">
        <v>0</v>
      </c>
      <c r="AP44" s="155">
        <v>0</v>
      </c>
      <c r="AQ44" s="177">
        <v>0</v>
      </c>
      <c r="AR44" s="177">
        <v>0</v>
      </c>
      <c r="AS44" s="177">
        <v>0</v>
      </c>
      <c r="AT44" s="177">
        <v>0</v>
      </c>
      <c r="AU44" s="177">
        <v>0</v>
      </c>
      <c r="AV44" s="177">
        <v>0</v>
      </c>
      <c r="AW44" s="177">
        <v>0</v>
      </c>
      <c r="AX44" s="177">
        <v>0</v>
      </c>
      <c r="AY44" s="177">
        <v>0</v>
      </c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</row>
    <row r="45" spans="1:73" ht="15" customHeight="1">
      <c r="B45" s="154" t="s">
        <v>174</v>
      </c>
      <c r="C45" s="154"/>
      <c r="D45" s="154"/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55">
        <v>639.89426863999995</v>
      </c>
      <c r="AM45" s="155">
        <v>935.65300000000002</v>
      </c>
      <c r="AN45" s="155">
        <v>736.48800000000006</v>
      </c>
      <c r="AO45" s="155">
        <v>565.62329240939994</v>
      </c>
      <c r="AP45" s="155">
        <v>602.14599999999996</v>
      </c>
      <c r="AQ45" s="177">
        <v>727.0870000000001</v>
      </c>
      <c r="AR45" s="177">
        <v>882.21699999999998</v>
      </c>
      <c r="AS45" s="177">
        <v>1152.6049999999998</v>
      </c>
      <c r="AT45" s="177">
        <v>1550.8400000000001</v>
      </c>
      <c r="AU45" s="177">
        <v>1923.085</v>
      </c>
      <c r="AV45" s="177">
        <v>2333.239</v>
      </c>
      <c r="AW45" s="177">
        <v>2004.7119999999998</v>
      </c>
      <c r="AX45" s="177">
        <v>1509.0562645</v>
      </c>
      <c r="AY45" s="177">
        <v>1601.6075369828986</v>
      </c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</row>
    <row r="46" spans="1:73" s="152" customFormat="1" ht="15" customHeight="1">
      <c r="B46" s="212" t="s">
        <v>175</v>
      </c>
      <c r="C46" s="212"/>
      <c r="D46" s="149"/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7">
        <v>0</v>
      </c>
      <c r="AG46" s="177">
        <v>0</v>
      </c>
      <c r="AH46" s="177">
        <v>0</v>
      </c>
      <c r="AI46" s="177">
        <v>0</v>
      </c>
      <c r="AJ46" s="177">
        <v>0</v>
      </c>
      <c r="AK46" s="177">
        <v>0</v>
      </c>
      <c r="AL46" s="177">
        <v>0</v>
      </c>
      <c r="AM46" s="177">
        <v>0</v>
      </c>
      <c r="AN46" s="177">
        <v>0</v>
      </c>
      <c r="AO46" s="177">
        <v>0</v>
      </c>
      <c r="AP46" s="177">
        <v>176.96899999999999</v>
      </c>
      <c r="AQ46" s="177">
        <v>317.40300000000008</v>
      </c>
      <c r="AR46" s="177">
        <v>609.76099999999997</v>
      </c>
      <c r="AS46" s="177">
        <v>837.596</v>
      </c>
      <c r="AT46" s="177">
        <v>1176.7690000000002</v>
      </c>
      <c r="AU46" s="177">
        <v>1441.442</v>
      </c>
      <c r="AV46" s="177">
        <v>1750.1499999999999</v>
      </c>
      <c r="AW46" s="177">
        <v>1258.5729999999999</v>
      </c>
      <c r="AX46" s="177">
        <v>860.13614810000001</v>
      </c>
      <c r="AY46" s="177">
        <v>326.76608188150004</v>
      </c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</row>
    <row r="47" spans="1:73" s="152" customFormat="1" ht="15" customHeight="1">
      <c r="B47" s="212" t="s">
        <v>329</v>
      </c>
      <c r="C47" s="212"/>
      <c r="D47" s="149"/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77">
        <v>0</v>
      </c>
      <c r="AH47" s="177">
        <v>0</v>
      </c>
      <c r="AI47" s="177">
        <v>0</v>
      </c>
      <c r="AJ47" s="177">
        <v>0</v>
      </c>
      <c r="AK47" s="177">
        <v>0</v>
      </c>
      <c r="AL47" s="177">
        <v>0</v>
      </c>
      <c r="AM47" s="177">
        <v>0</v>
      </c>
      <c r="AN47" s="177">
        <v>0</v>
      </c>
      <c r="AO47" s="177">
        <v>0</v>
      </c>
      <c r="AP47" s="177">
        <v>0</v>
      </c>
      <c r="AQ47" s="177">
        <v>0</v>
      </c>
      <c r="AR47" s="177">
        <v>0</v>
      </c>
      <c r="AS47" s="177">
        <v>882.84399999999982</v>
      </c>
      <c r="AT47" s="177">
        <v>1347.0889999999997</v>
      </c>
      <c r="AU47" s="177">
        <v>1940.9459999999999</v>
      </c>
      <c r="AV47" s="177">
        <v>2111.393</v>
      </c>
      <c r="AW47" s="177">
        <v>1704.3710000000003</v>
      </c>
      <c r="AX47" s="177">
        <v>1510.6130949999999</v>
      </c>
      <c r="AY47" s="177">
        <v>1155.2834380643999</v>
      </c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</row>
    <row r="48" spans="1:73" s="152" customFormat="1" ht="15" customHeight="1">
      <c r="A48" s="212"/>
      <c r="B48" s="212" t="s">
        <v>385</v>
      </c>
      <c r="C48" s="212"/>
      <c r="D48" s="149"/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7">
        <v>0</v>
      </c>
      <c r="T48" s="177">
        <v>0</v>
      </c>
      <c r="U48" s="177">
        <v>0</v>
      </c>
      <c r="V48" s="177">
        <v>0</v>
      </c>
      <c r="W48" s="177">
        <v>0</v>
      </c>
      <c r="X48" s="177">
        <v>0</v>
      </c>
      <c r="Y48" s="177">
        <v>0</v>
      </c>
      <c r="Z48" s="177">
        <v>0</v>
      </c>
      <c r="AA48" s="177">
        <v>0</v>
      </c>
      <c r="AB48" s="177">
        <v>0</v>
      </c>
      <c r="AC48" s="177">
        <v>0</v>
      </c>
      <c r="AD48" s="177">
        <v>0</v>
      </c>
      <c r="AE48" s="177">
        <v>0</v>
      </c>
      <c r="AF48" s="177">
        <v>0</v>
      </c>
      <c r="AG48" s="177">
        <v>0</v>
      </c>
      <c r="AH48" s="177">
        <v>0</v>
      </c>
      <c r="AI48" s="177">
        <v>0</v>
      </c>
      <c r="AJ48" s="177">
        <v>0</v>
      </c>
      <c r="AK48" s="177">
        <v>0</v>
      </c>
      <c r="AL48" s="177">
        <v>0</v>
      </c>
      <c r="AM48" s="177">
        <v>0</v>
      </c>
      <c r="AN48" s="177">
        <v>0</v>
      </c>
      <c r="AO48" s="177">
        <v>0</v>
      </c>
      <c r="AP48" s="177">
        <v>0</v>
      </c>
      <c r="AQ48" s="177">
        <v>0</v>
      </c>
      <c r="AR48" s="177">
        <v>0</v>
      </c>
      <c r="AS48" s="177">
        <v>0</v>
      </c>
      <c r="AT48" s="177">
        <v>0</v>
      </c>
      <c r="AU48" s="177">
        <v>1993.6470000000002</v>
      </c>
      <c r="AV48" s="177">
        <v>3824.7930000000001</v>
      </c>
      <c r="AW48" s="177">
        <v>3402.2790000000005</v>
      </c>
      <c r="AX48" s="177">
        <v>2717.6808400999998</v>
      </c>
      <c r="AY48" s="177">
        <v>2509.0552786515973</v>
      </c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</row>
    <row r="49" spans="1:73" ht="7.5" customHeight="1" thickBot="1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</row>
    <row r="50" spans="1:73" ht="18" customHeight="1">
      <c r="B50" s="158" t="s">
        <v>78</v>
      </c>
      <c r="C50" s="158"/>
      <c r="D50" s="158" t="s">
        <v>343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Z50" s="169"/>
      <c r="BA50" s="169"/>
    </row>
    <row r="51" spans="1:73" ht="18" customHeight="1">
      <c r="B51" s="158" t="s">
        <v>134</v>
      </c>
      <c r="C51" s="158"/>
      <c r="D51" s="158" t="s">
        <v>467</v>
      </c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Y51" s="169"/>
      <c r="AZ51" s="169"/>
      <c r="BA51" s="169"/>
    </row>
    <row r="52" spans="1:73" ht="18" customHeight="1">
      <c r="B52" s="158" t="s">
        <v>80</v>
      </c>
      <c r="C52" s="158"/>
      <c r="D52" s="158" t="s">
        <v>447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</row>
    <row r="53" spans="1:73" ht="18" customHeight="1">
      <c r="B53" s="158" t="s">
        <v>135</v>
      </c>
      <c r="C53" s="158"/>
      <c r="D53" s="158" t="s">
        <v>192</v>
      </c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</row>
    <row r="54" spans="1:73" ht="18" customHeight="1">
      <c r="B54" s="158" t="s">
        <v>318</v>
      </c>
      <c r="C54" s="158"/>
      <c r="D54" s="158" t="s">
        <v>344</v>
      </c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</row>
    <row r="55" spans="1:73" ht="18" customHeight="1">
      <c r="B55" s="158" t="s">
        <v>383</v>
      </c>
      <c r="C55" s="158"/>
      <c r="D55" s="158" t="s">
        <v>386</v>
      </c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</row>
    <row r="56" spans="1:73" ht="18" customHeight="1">
      <c r="B56" s="158" t="s">
        <v>445</v>
      </c>
      <c r="C56" s="158"/>
      <c r="D56" s="158" t="s">
        <v>462</v>
      </c>
      <c r="E56" s="158"/>
      <c r="F56" s="158"/>
      <c r="G56" s="266"/>
      <c r="H56" s="266"/>
      <c r="I56" s="266"/>
      <c r="J56" s="266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</row>
    <row r="57" spans="1:73" ht="18" customHeight="1">
      <c r="B57" s="158" t="s">
        <v>446</v>
      </c>
      <c r="C57" s="158"/>
      <c r="D57" s="158" t="s">
        <v>463</v>
      </c>
      <c r="E57" s="158"/>
      <c r="F57" s="158"/>
      <c r="G57" s="266"/>
      <c r="H57" s="266"/>
      <c r="I57" s="266"/>
      <c r="J57" s="266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</row>
    <row r="58" spans="1:73" ht="18" customHeight="1">
      <c r="B58" s="158" t="s">
        <v>176</v>
      </c>
      <c r="C58" s="158"/>
      <c r="D58" s="158" t="s">
        <v>392</v>
      </c>
    </row>
    <row r="59" spans="1:73" ht="18" customHeight="1"/>
    <row r="61" spans="1:73"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</row>
    <row r="62" spans="1:73"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</row>
    <row r="63" spans="1:73"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</row>
    <row r="64" spans="1:73"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</row>
    <row r="65" spans="5:48"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</row>
    <row r="66" spans="5:48"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</row>
    <row r="67" spans="5:48"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</row>
    <row r="68" spans="5:48"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</row>
    <row r="69" spans="5:48"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</row>
    <row r="70" spans="5:48"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</row>
    <row r="71" spans="5:48"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</row>
    <row r="72" spans="5:48"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</row>
    <row r="73" spans="5:48"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</row>
    <row r="74" spans="5:48"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</row>
    <row r="75" spans="5:48"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</row>
    <row r="76" spans="5:48"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</row>
    <row r="77" spans="5:48"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</row>
    <row r="78" spans="5:48"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</row>
    <row r="79" spans="5:48"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</row>
    <row r="80" spans="5:48"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</row>
    <row r="81" spans="5:48"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</row>
    <row r="82" spans="5:48"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</row>
    <row r="83" spans="5:48"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</row>
    <row r="84" spans="5:48"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</row>
    <row r="85" spans="5:48"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</row>
    <row r="86" spans="5:48"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</row>
    <row r="87" spans="5:48"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</row>
    <row r="88" spans="5:48"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</row>
    <row r="89" spans="5:48"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</row>
    <row r="90" spans="5:48"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</row>
    <row r="91" spans="5:48"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</row>
    <row r="92" spans="5:48"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</row>
    <row r="93" spans="5:48"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</row>
    <row r="94" spans="5:48"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</row>
    <row r="95" spans="5:48"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</row>
    <row r="96" spans="5:48"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</row>
    <row r="97" spans="37:48"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</row>
    <row r="98" spans="37:48"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</row>
    <row r="99" spans="37:48"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</row>
    <row r="100" spans="37:48"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</row>
    <row r="101" spans="37:48">
      <c r="AK101" s="171"/>
    </row>
    <row r="102" spans="37:48">
      <c r="AK102" s="171"/>
    </row>
  </sheetData>
  <mergeCells count="1">
    <mergeCell ref="B9:D9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9"/>
  <sheetViews>
    <sheetView zoomScale="80" zoomScaleNormal="80" zoomScaleSheetLayoutView="100" workbookViewId="0"/>
  </sheetViews>
  <sheetFormatPr baseColWidth="10" defaultRowHeight="12.75"/>
  <cols>
    <col min="1" max="1" width="3.21875" style="129" customWidth="1"/>
    <col min="2" max="2" width="11.77734375" style="158" customWidth="1"/>
    <col min="3" max="3" width="2.6640625" style="158" customWidth="1"/>
    <col min="4" max="4" width="45.44140625" style="158" customWidth="1"/>
    <col min="5" max="16" width="10.5546875" style="129" hidden="1" customWidth="1"/>
    <col min="17" max="17" width="13.44140625" style="129" hidden="1" customWidth="1"/>
    <col min="18" max="18" width="13.88671875" style="129" hidden="1" customWidth="1"/>
    <col min="19" max="19" width="15.77734375" style="129" hidden="1" customWidth="1"/>
    <col min="20" max="20" width="14.5546875" style="129" hidden="1" customWidth="1"/>
    <col min="21" max="21" width="17.5546875" style="129" hidden="1" customWidth="1"/>
    <col min="22" max="35" width="10.5546875" style="129" hidden="1" customWidth="1"/>
    <col min="36" max="36" width="2.6640625" style="129" hidden="1" customWidth="1"/>
    <col min="37" max="42" width="10.5546875" style="129" customWidth="1"/>
    <col min="43" max="43" width="12.21875" style="129" customWidth="1"/>
    <col min="44" max="44" width="13" style="129" customWidth="1"/>
    <col min="45" max="45" width="12.77734375" style="129" customWidth="1"/>
    <col min="46" max="48" width="13" style="129" customWidth="1"/>
    <col min="49" max="16384" width="11.5546875" style="129"/>
  </cols>
  <sheetData>
    <row r="1" spans="2:76" ht="18" customHeight="1">
      <c r="B1" s="88" t="s">
        <v>330</v>
      </c>
      <c r="C1" s="88"/>
      <c r="D1" s="88"/>
      <c r="E1" s="89"/>
      <c r="F1" s="89"/>
      <c r="G1" s="89"/>
      <c r="H1" s="92"/>
      <c r="I1" s="89"/>
      <c r="J1" s="89"/>
    </row>
    <row r="2" spans="2:76" ht="18" customHeight="1">
      <c r="B2" s="136" t="s">
        <v>141</v>
      </c>
      <c r="C2" s="136"/>
      <c r="D2" s="136"/>
      <c r="E2" s="92"/>
      <c r="F2" s="92"/>
      <c r="G2" s="92"/>
      <c r="H2" s="92"/>
      <c r="I2" s="92"/>
      <c r="J2" s="92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2:76" ht="18" customHeight="1">
      <c r="B3" s="84" t="s">
        <v>331</v>
      </c>
      <c r="C3" s="87"/>
      <c r="D3" s="87"/>
      <c r="E3" s="84"/>
      <c r="F3" s="84"/>
      <c r="G3" s="84"/>
      <c r="H3" s="84"/>
      <c r="I3" s="84"/>
      <c r="J3" s="84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76" ht="18" customHeight="1" thickBot="1">
      <c r="B4" s="162"/>
      <c r="C4" s="162"/>
      <c r="D4" s="162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76" s="148" customFormat="1" ht="30" customHeight="1" thickBot="1">
      <c r="B5" s="146" t="s">
        <v>326</v>
      </c>
      <c r="C5" s="146"/>
      <c r="D5" s="146"/>
      <c r="E5" s="230">
        <v>1974</v>
      </c>
      <c r="F5" s="230">
        <v>1975</v>
      </c>
      <c r="G5" s="230">
        <v>1976</v>
      </c>
      <c r="H5" s="230">
        <v>1977</v>
      </c>
      <c r="I5" s="230">
        <v>1978</v>
      </c>
      <c r="J5" s="230">
        <v>1979</v>
      </c>
      <c r="K5" s="230">
        <v>1980</v>
      </c>
      <c r="L5" s="230">
        <v>1981</v>
      </c>
      <c r="M5" s="230">
        <v>1982</v>
      </c>
      <c r="N5" s="230">
        <v>1983</v>
      </c>
      <c r="O5" s="230">
        <v>1984</v>
      </c>
      <c r="P5" s="230">
        <v>1985</v>
      </c>
      <c r="Q5" s="230">
        <v>1986</v>
      </c>
      <c r="R5" s="230">
        <v>1987</v>
      </c>
      <c r="S5" s="230">
        <v>1988</v>
      </c>
      <c r="T5" s="230">
        <v>1989</v>
      </c>
      <c r="U5" s="230">
        <v>1990</v>
      </c>
      <c r="V5" s="230">
        <v>1991</v>
      </c>
      <c r="W5" s="230">
        <v>1992</v>
      </c>
      <c r="X5" s="230">
        <v>1993</v>
      </c>
      <c r="Y5" s="230">
        <v>1994</v>
      </c>
      <c r="Z5" s="230">
        <v>1995</v>
      </c>
      <c r="AA5" s="230">
        <v>1996</v>
      </c>
      <c r="AB5" s="230">
        <v>1997</v>
      </c>
      <c r="AC5" s="230">
        <v>1998</v>
      </c>
      <c r="AD5" s="230">
        <v>1999</v>
      </c>
      <c r="AE5" s="230">
        <v>2000</v>
      </c>
      <c r="AF5" s="230">
        <v>2001</v>
      </c>
      <c r="AG5" s="230">
        <v>2002</v>
      </c>
      <c r="AH5" s="230">
        <v>2003</v>
      </c>
      <c r="AI5" s="230">
        <v>2004</v>
      </c>
      <c r="AJ5" s="230">
        <v>2005</v>
      </c>
      <c r="AK5" s="230">
        <v>2006</v>
      </c>
      <c r="AL5" s="230">
        <v>2007</v>
      </c>
      <c r="AM5" s="230">
        <v>2008</v>
      </c>
      <c r="AN5" s="230">
        <v>2009</v>
      </c>
      <c r="AO5" s="230">
        <v>2010</v>
      </c>
      <c r="AP5" s="230">
        <v>2011</v>
      </c>
      <c r="AQ5" s="230">
        <v>2012</v>
      </c>
      <c r="AR5" s="230">
        <v>2013</v>
      </c>
      <c r="AS5" s="230">
        <v>2014</v>
      </c>
      <c r="AT5" s="230">
        <v>2015</v>
      </c>
      <c r="AU5" s="230">
        <v>2016</v>
      </c>
      <c r="AV5" s="230">
        <v>2017</v>
      </c>
      <c r="AW5" s="230">
        <v>2018</v>
      </c>
      <c r="AX5" s="230">
        <v>2019</v>
      </c>
      <c r="AY5" s="230">
        <v>2020</v>
      </c>
    </row>
    <row r="6" spans="2:76" s="148" customFormat="1" ht="15" customHeight="1">
      <c r="B6" s="149"/>
      <c r="C6" s="149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2:76" s="152" customFormat="1" ht="15" customHeight="1">
      <c r="B7" s="149" t="s">
        <v>178</v>
      </c>
      <c r="C7" s="149"/>
      <c r="D7" s="149"/>
      <c r="E7" s="163">
        <v>3524.3</v>
      </c>
      <c r="F7" s="119">
        <v>3501.9</v>
      </c>
      <c r="G7" s="119">
        <v>3877.8</v>
      </c>
      <c r="H7" s="119">
        <v>4574.6000000000004</v>
      </c>
      <c r="I7" s="119">
        <v>5007.3</v>
      </c>
      <c r="J7" s="119">
        <v>9153.7000000000007</v>
      </c>
      <c r="K7" s="119">
        <v>15089</v>
      </c>
      <c r="L7" s="119">
        <v>18742.7</v>
      </c>
      <c r="M7" s="119">
        <v>20445.7</v>
      </c>
      <c r="N7" s="119">
        <v>17747.5</v>
      </c>
      <c r="O7" s="119">
        <v>24389</v>
      </c>
      <c r="P7" s="119">
        <v>50484.3</v>
      </c>
      <c r="Q7" s="119">
        <v>209928.3</v>
      </c>
      <c r="R7" s="119">
        <v>900263.7</v>
      </c>
      <c r="S7" s="119">
        <v>179421124.80000001</v>
      </c>
      <c r="T7" s="119">
        <v>4880096.84</v>
      </c>
      <c r="U7" s="119">
        <v>1054212139.3000001</v>
      </c>
      <c r="V7" s="119">
        <v>2906.0088000000001</v>
      </c>
      <c r="W7" s="119">
        <v>2868.9636</v>
      </c>
      <c r="X7" s="119">
        <v>4125.8398999999999</v>
      </c>
      <c r="Y7" s="119">
        <v>6003.2369000000008</v>
      </c>
      <c r="Z7" s="119">
        <v>7802.8</v>
      </c>
      <c r="AA7" s="119">
        <v>8968.7999999999993</v>
      </c>
      <c r="AB7" s="119">
        <v>14182.6</v>
      </c>
      <c r="AC7" s="119">
        <v>16714</v>
      </c>
      <c r="AD7" s="119">
        <v>21035.344999999998</v>
      </c>
      <c r="AE7" s="119">
        <v>21932.055</v>
      </c>
      <c r="AF7" s="119">
        <v>24732.35</v>
      </c>
      <c r="AG7" s="119">
        <v>27096.559000000001</v>
      </c>
      <c r="AH7" s="119">
        <v>30837.785</v>
      </c>
      <c r="AI7" s="119">
        <v>35675.521100000005</v>
      </c>
      <c r="AJ7" s="119">
        <v>41634.888242170004</v>
      </c>
      <c r="AK7" s="119">
        <v>48856.9918702</v>
      </c>
      <c r="AL7" s="119">
        <v>58108.737019519991</v>
      </c>
      <c r="AM7" s="119">
        <v>64192.197000000007</v>
      </c>
      <c r="AN7" s="119">
        <v>71918.923999999999</v>
      </c>
      <c r="AO7" s="119">
        <v>82864.162129245306</v>
      </c>
      <c r="AP7" s="119">
        <v>95047.936000000002</v>
      </c>
      <c r="AQ7" s="119">
        <v>101680.94</v>
      </c>
      <c r="AR7" s="169">
        <v>119098.651</v>
      </c>
      <c r="AS7" s="169">
        <v>141894.07799999998</v>
      </c>
      <c r="AT7" s="169">
        <v>165500.02600000001</v>
      </c>
      <c r="AU7" s="169">
        <v>192800.13000000003</v>
      </c>
      <c r="AV7" s="169">
        <v>219291.96400000004</v>
      </c>
      <c r="AW7" s="169">
        <v>193992.764</v>
      </c>
      <c r="AX7" s="169">
        <v>189284.74635906002</v>
      </c>
      <c r="AY7" s="169">
        <v>198260.5157083112</v>
      </c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</row>
    <row r="8" spans="2:76" s="152" customFormat="1" ht="9.9499999999999993" customHeight="1">
      <c r="B8" s="149"/>
      <c r="C8" s="149"/>
      <c r="D8" s="149"/>
      <c r="E8" s="163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69"/>
      <c r="AS8" s="169"/>
      <c r="AT8" s="169"/>
      <c r="AU8" s="169"/>
      <c r="AV8" s="169"/>
      <c r="AW8" s="169"/>
      <c r="AX8" s="169"/>
      <c r="AY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</row>
    <row r="9" spans="2:76" s="152" customFormat="1" ht="15" customHeight="1">
      <c r="B9" s="149" t="s">
        <v>179</v>
      </c>
      <c r="C9" s="159"/>
      <c r="D9" s="159"/>
      <c r="E9" s="163">
        <v>3524.3</v>
      </c>
      <c r="F9" s="119">
        <v>3501.9</v>
      </c>
      <c r="G9" s="119">
        <v>3877.8</v>
      </c>
      <c r="H9" s="119">
        <v>4574.6000000000004</v>
      </c>
      <c r="I9" s="119">
        <v>5007.3</v>
      </c>
      <c r="J9" s="119">
        <v>9153.7000000000007</v>
      </c>
      <c r="K9" s="119">
        <v>15089</v>
      </c>
      <c r="L9" s="119">
        <v>18742.7</v>
      </c>
      <c r="M9" s="119">
        <v>20445.7</v>
      </c>
      <c r="N9" s="119">
        <v>17747.5</v>
      </c>
      <c r="O9" s="119">
        <v>24389</v>
      </c>
      <c r="P9" s="119">
        <v>50484.3</v>
      </c>
      <c r="Q9" s="119">
        <v>209928.3</v>
      </c>
      <c r="R9" s="119">
        <v>900263.7</v>
      </c>
      <c r="S9" s="119">
        <v>179421124.80000001</v>
      </c>
      <c r="T9" s="119">
        <v>4880096.84</v>
      </c>
      <c r="U9" s="119">
        <v>1054212139.3000001</v>
      </c>
      <c r="V9" s="119">
        <v>2906.0088000000001</v>
      </c>
      <c r="W9" s="119">
        <v>2868.9636</v>
      </c>
      <c r="X9" s="119">
        <v>4125.8398999999999</v>
      </c>
      <c r="Y9" s="119">
        <v>6003.2369000000008</v>
      </c>
      <c r="Z9" s="119">
        <v>7785.2</v>
      </c>
      <c r="AA9" s="119">
        <v>8825</v>
      </c>
      <c r="AB9" s="119">
        <v>13884.9</v>
      </c>
      <c r="AC9" s="119">
        <v>16297</v>
      </c>
      <c r="AD9" s="119">
        <v>20426.544999999998</v>
      </c>
      <c r="AE9" s="119">
        <v>21197.75</v>
      </c>
      <c r="AF9" s="119">
        <v>23893.607</v>
      </c>
      <c r="AG9" s="119">
        <v>26164.58</v>
      </c>
      <c r="AH9" s="119">
        <v>29936.105</v>
      </c>
      <c r="AI9" s="119">
        <v>34072.337700000004</v>
      </c>
      <c r="AJ9" s="119">
        <v>40209.356298780003</v>
      </c>
      <c r="AK9" s="119">
        <v>46638.315602479997</v>
      </c>
      <c r="AL9" s="119">
        <v>54473.39169923999</v>
      </c>
      <c r="AM9" s="119">
        <v>59865.346000000005</v>
      </c>
      <c r="AN9" s="119">
        <v>70995.353000000003</v>
      </c>
      <c r="AO9" s="119">
        <v>82171.6579683686</v>
      </c>
      <c r="AP9" s="119">
        <v>94526.865000000005</v>
      </c>
      <c r="AQ9" s="119">
        <v>100923.984</v>
      </c>
      <c r="AR9" s="169">
        <v>117999.34600000001</v>
      </c>
      <c r="AS9" s="169">
        <v>139596.04899999997</v>
      </c>
      <c r="AT9" s="169">
        <v>162126.429</v>
      </c>
      <c r="AU9" s="169">
        <v>186869.68700000003</v>
      </c>
      <c r="AV9" s="169">
        <v>210914.44900000002</v>
      </c>
      <c r="AW9" s="169">
        <v>186898.57699999999</v>
      </c>
      <c r="AX9" s="169">
        <v>183885.08825826002</v>
      </c>
      <c r="AY9" s="169">
        <v>193911.04044497761</v>
      </c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</row>
    <row r="10" spans="2:76" ht="15" customHeight="1">
      <c r="B10" s="154" t="s">
        <v>147</v>
      </c>
      <c r="E10" s="155">
        <v>1730.9</v>
      </c>
      <c r="F10" s="155">
        <v>1653.2</v>
      </c>
      <c r="G10" s="155">
        <v>1595</v>
      </c>
      <c r="H10" s="155">
        <v>1874.4</v>
      </c>
      <c r="I10" s="155">
        <v>2091.1999999999998</v>
      </c>
      <c r="J10" s="155">
        <v>3694.7</v>
      </c>
      <c r="K10" s="155">
        <v>7043.2</v>
      </c>
      <c r="L10" s="155">
        <v>8868.6</v>
      </c>
      <c r="M10" s="155">
        <v>10648.6</v>
      </c>
      <c r="N10" s="155">
        <v>11454.3</v>
      </c>
      <c r="O10" s="155">
        <v>15880</v>
      </c>
      <c r="P10" s="155">
        <v>32438.1</v>
      </c>
      <c r="Q10" s="155">
        <v>110212.3</v>
      </c>
      <c r="R10" s="155">
        <v>837035.9</v>
      </c>
      <c r="S10" s="155">
        <v>179421124.80000001</v>
      </c>
      <c r="T10" s="155">
        <v>4742964.6399999997</v>
      </c>
      <c r="U10" s="155">
        <v>563635412.89999998</v>
      </c>
      <c r="V10" s="155">
        <v>1680.5473</v>
      </c>
      <c r="W10" s="155">
        <v>1259.6579999999999</v>
      </c>
      <c r="X10" s="155">
        <v>1649.5699</v>
      </c>
      <c r="Y10" s="155">
        <v>2020.7699</v>
      </c>
      <c r="Z10" s="155">
        <v>2262.4</v>
      </c>
      <c r="AA10" s="155">
        <v>1249.5</v>
      </c>
      <c r="AB10" s="155">
        <v>878.2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55">
        <v>0</v>
      </c>
      <c r="AP10" s="155">
        <v>0</v>
      </c>
      <c r="AQ10" s="155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0</v>
      </c>
      <c r="AW10" s="155">
        <v>0</v>
      </c>
      <c r="AX10" s="155">
        <v>0</v>
      </c>
      <c r="AY10" s="155">
        <v>0</v>
      </c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</row>
    <row r="11" spans="2:76" ht="15" customHeight="1">
      <c r="B11" s="154" t="s">
        <v>180</v>
      </c>
      <c r="E11" s="155">
        <v>576.4</v>
      </c>
      <c r="F11" s="155">
        <v>642.4</v>
      </c>
      <c r="G11" s="155">
        <v>841.6</v>
      </c>
      <c r="H11" s="155">
        <v>1026.8</v>
      </c>
      <c r="I11" s="155">
        <v>1030.9000000000001</v>
      </c>
      <c r="J11" s="155">
        <v>1368.8</v>
      </c>
      <c r="K11" s="155">
        <v>3134.9</v>
      </c>
      <c r="L11" s="155">
        <v>3613.1</v>
      </c>
      <c r="M11" s="155">
        <v>3142.9</v>
      </c>
      <c r="N11" s="155">
        <v>3801.6</v>
      </c>
      <c r="O11" s="155">
        <v>5087.5</v>
      </c>
      <c r="P11" s="155">
        <v>12412.1</v>
      </c>
      <c r="Q11" s="155">
        <v>85809.9</v>
      </c>
      <c r="R11" s="155">
        <v>0</v>
      </c>
      <c r="S11" s="155">
        <v>0</v>
      </c>
      <c r="T11" s="155">
        <v>0</v>
      </c>
      <c r="U11" s="155">
        <v>430440016.10000002</v>
      </c>
      <c r="V11" s="155">
        <v>878.03369999999995</v>
      </c>
      <c r="W11" s="155">
        <v>815.77149999999995</v>
      </c>
      <c r="X11" s="155">
        <v>914.58330000000001</v>
      </c>
      <c r="Y11" s="155">
        <v>1148.4829999999999</v>
      </c>
      <c r="Z11" s="155">
        <v>1248.9000000000001</v>
      </c>
      <c r="AA11" s="155">
        <v>1064.0999999999999</v>
      </c>
      <c r="AB11" s="155">
        <v>1475.1</v>
      </c>
      <c r="AC11" s="155">
        <v>1904</v>
      </c>
      <c r="AD11" s="155">
        <v>2148.1999999999998</v>
      </c>
      <c r="AE11" s="155">
        <v>1786.16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  <c r="AQ11" s="155">
        <v>0</v>
      </c>
      <c r="AR11" s="155">
        <v>0</v>
      </c>
      <c r="AS11" s="155">
        <v>0</v>
      </c>
      <c r="AT11" s="155">
        <v>0</v>
      </c>
      <c r="AU11" s="155">
        <v>0</v>
      </c>
      <c r="AV11" s="155">
        <v>0</v>
      </c>
      <c r="AW11" s="155">
        <v>0</v>
      </c>
      <c r="AX11" s="155">
        <v>0</v>
      </c>
      <c r="AY11" s="155">
        <v>0</v>
      </c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</row>
    <row r="12" spans="2:76" ht="15" customHeight="1">
      <c r="B12" s="154" t="s">
        <v>149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59.3</v>
      </c>
      <c r="K12" s="155">
        <v>100</v>
      </c>
      <c r="L12" s="155">
        <v>211.4</v>
      </c>
      <c r="M12" s="155">
        <v>298.10000000000002</v>
      </c>
      <c r="N12" s="155">
        <v>332.6</v>
      </c>
      <c r="O12" s="155">
        <v>505.7</v>
      </c>
      <c r="P12" s="155">
        <v>968.3</v>
      </c>
      <c r="Q12" s="155">
        <v>2522.4</v>
      </c>
      <c r="R12" s="155">
        <v>0</v>
      </c>
      <c r="S12" s="155">
        <v>0</v>
      </c>
      <c r="T12" s="155">
        <v>0</v>
      </c>
      <c r="U12" s="155">
        <v>27185230.699999999</v>
      </c>
      <c r="V12" s="155">
        <v>138.0308</v>
      </c>
      <c r="W12" s="155">
        <v>118.9376</v>
      </c>
      <c r="X12" s="155">
        <v>275.13909999999998</v>
      </c>
      <c r="Y12" s="155">
        <v>307.99770000000001</v>
      </c>
      <c r="Z12" s="155">
        <v>298.10000000000002</v>
      </c>
      <c r="AA12" s="155">
        <v>232.6</v>
      </c>
      <c r="AB12" s="155">
        <v>301.2</v>
      </c>
      <c r="AC12" s="155">
        <v>297</v>
      </c>
      <c r="AD12" s="155">
        <v>207.3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155">
        <v>0</v>
      </c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</row>
    <row r="13" spans="2:76" ht="15" customHeight="1">
      <c r="B13" s="154" t="s">
        <v>150</v>
      </c>
      <c r="E13" s="155">
        <v>731.6</v>
      </c>
      <c r="F13" s="155">
        <v>732</v>
      </c>
      <c r="G13" s="155">
        <v>923.9</v>
      </c>
      <c r="H13" s="155">
        <v>1086.4000000000001</v>
      </c>
      <c r="I13" s="155">
        <v>1203</v>
      </c>
      <c r="J13" s="155">
        <v>1804</v>
      </c>
      <c r="K13" s="155">
        <v>3363.6</v>
      </c>
      <c r="L13" s="155">
        <v>4405.8</v>
      </c>
      <c r="M13" s="155">
        <v>4493.6000000000004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155">
        <v>0</v>
      </c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</row>
    <row r="14" spans="2:76" ht="15" customHeight="1">
      <c r="B14" s="154" t="s">
        <v>151</v>
      </c>
      <c r="C14" s="164"/>
      <c r="D14" s="164"/>
      <c r="E14" s="155">
        <v>32.700000000000003</v>
      </c>
      <c r="F14" s="155">
        <v>34.4</v>
      </c>
      <c r="G14" s="155">
        <v>54.6</v>
      </c>
      <c r="H14" s="155">
        <v>65</v>
      </c>
      <c r="I14" s="155">
        <v>111.1</v>
      </c>
      <c r="J14" s="155">
        <v>159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155">
        <v>0</v>
      </c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</row>
    <row r="15" spans="2:76" ht="15" customHeight="1">
      <c r="B15" s="154" t="s">
        <v>152</v>
      </c>
      <c r="C15" s="156"/>
      <c r="D15" s="156"/>
      <c r="E15" s="121">
        <v>114.5</v>
      </c>
      <c r="F15" s="121">
        <v>135.69999999999999</v>
      </c>
      <c r="G15" s="121">
        <v>165.3</v>
      </c>
      <c r="H15" s="121">
        <v>154.9</v>
      </c>
      <c r="I15" s="121">
        <v>164.6</v>
      </c>
      <c r="J15" s="121">
        <v>206.4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155">
        <v>0</v>
      </c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</row>
    <row r="16" spans="2:76" ht="15" customHeight="1">
      <c r="B16" s="154" t="s">
        <v>181</v>
      </c>
      <c r="C16" s="156"/>
      <c r="D16" s="156"/>
      <c r="E16" s="121">
        <v>165.3</v>
      </c>
      <c r="F16" s="121">
        <v>140.9</v>
      </c>
      <c r="G16" s="121">
        <v>131.4</v>
      </c>
      <c r="H16" s="121">
        <v>180.2</v>
      </c>
      <c r="I16" s="121">
        <v>183.2</v>
      </c>
      <c r="J16" s="121">
        <v>301.39999999999998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155">
        <v>0</v>
      </c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</row>
    <row r="17" spans="2:76" ht="15" customHeight="1">
      <c r="B17" s="154" t="s">
        <v>154</v>
      </c>
      <c r="E17" s="155">
        <v>79.099999999999994</v>
      </c>
      <c r="F17" s="155">
        <v>77.5</v>
      </c>
      <c r="G17" s="155">
        <v>91.8</v>
      </c>
      <c r="H17" s="155">
        <v>121.7</v>
      </c>
      <c r="I17" s="155">
        <v>132.80000000000001</v>
      </c>
      <c r="J17" s="155">
        <v>73.400000000000006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155">
        <v>0</v>
      </c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</row>
    <row r="18" spans="2:76" ht="15" customHeight="1">
      <c r="B18" s="154" t="s">
        <v>155</v>
      </c>
      <c r="E18" s="155">
        <v>93.8</v>
      </c>
      <c r="F18" s="155">
        <v>85.8</v>
      </c>
      <c r="G18" s="155">
        <v>74.2</v>
      </c>
      <c r="H18" s="155">
        <v>65.2</v>
      </c>
      <c r="I18" s="155">
        <v>58.6</v>
      </c>
      <c r="J18" s="155">
        <v>56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  <c r="AQ18" s="155">
        <v>0</v>
      </c>
      <c r="AR18" s="155">
        <v>0</v>
      </c>
      <c r="AS18" s="155">
        <v>0</v>
      </c>
      <c r="AT18" s="155">
        <v>0</v>
      </c>
      <c r="AU18" s="155">
        <v>0</v>
      </c>
      <c r="AV18" s="155">
        <v>0</v>
      </c>
      <c r="AW18" s="155">
        <v>0</v>
      </c>
      <c r="AX18" s="155">
        <v>0</v>
      </c>
      <c r="AY18" s="155">
        <v>0</v>
      </c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</row>
    <row r="19" spans="2:76" ht="15" customHeight="1">
      <c r="B19" s="154" t="s">
        <v>182</v>
      </c>
      <c r="E19" s="155">
        <v>0</v>
      </c>
      <c r="F19" s="155">
        <v>0</v>
      </c>
      <c r="G19" s="155">
        <v>0</v>
      </c>
      <c r="H19" s="155">
        <v>0</v>
      </c>
      <c r="I19" s="155">
        <v>31.9</v>
      </c>
      <c r="J19" s="155">
        <v>121.3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155">
        <v>0</v>
      </c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</row>
    <row r="20" spans="2:76" ht="15" customHeight="1">
      <c r="B20" s="154" t="s">
        <v>157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1309.4000000000001</v>
      </c>
      <c r="K20" s="155">
        <v>1447.3</v>
      </c>
      <c r="L20" s="155">
        <v>1643.8</v>
      </c>
      <c r="M20" s="155">
        <v>1862.5</v>
      </c>
      <c r="N20" s="155">
        <v>2159</v>
      </c>
      <c r="O20" s="155">
        <v>2915.8</v>
      </c>
      <c r="P20" s="155">
        <v>4665.8</v>
      </c>
      <c r="Q20" s="155">
        <v>11383.7</v>
      </c>
      <c r="R20" s="155">
        <v>63227.8</v>
      </c>
      <c r="S20" s="121">
        <v>0</v>
      </c>
      <c r="T20" s="155">
        <v>137132.20000000001</v>
      </c>
      <c r="U20" s="155">
        <v>32951479.600000001</v>
      </c>
      <c r="V20" s="155">
        <v>77.814800000000005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155">
        <v>0</v>
      </c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</row>
    <row r="21" spans="2:76" ht="15" customHeight="1">
      <c r="B21" s="154" t="s">
        <v>158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0</v>
      </c>
      <c r="V21" s="155">
        <v>51.065399999999997</v>
      </c>
      <c r="W21" s="155">
        <v>107.2975</v>
      </c>
      <c r="X21" s="155">
        <v>155.0992</v>
      </c>
      <c r="Y21" s="155">
        <v>428.80399999999997</v>
      </c>
      <c r="Z21" s="155">
        <v>716</v>
      </c>
      <c r="AA21" s="155">
        <v>1104.3</v>
      </c>
      <c r="AB21" s="155">
        <v>1800.5</v>
      </c>
      <c r="AC21" s="155">
        <v>1545</v>
      </c>
      <c r="AD21" s="155">
        <v>1579.6</v>
      </c>
      <c r="AE21" s="155">
        <v>1378.796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155">
        <v>0</v>
      </c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</row>
    <row r="22" spans="2:76" ht="15" customHeight="1">
      <c r="B22" s="154" t="s">
        <v>159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0</v>
      </c>
      <c r="V22" s="155">
        <v>30.4438</v>
      </c>
      <c r="W22" s="155">
        <v>185.01259999999999</v>
      </c>
      <c r="X22" s="155">
        <v>275.3365</v>
      </c>
      <c r="Y22" s="155">
        <v>347.1037</v>
      </c>
      <c r="Z22" s="155">
        <v>508</v>
      </c>
      <c r="AA22" s="155">
        <v>619.9</v>
      </c>
      <c r="AB22" s="155">
        <v>1306.5999999999999</v>
      </c>
      <c r="AC22" s="155">
        <v>1891</v>
      </c>
      <c r="AD22" s="155">
        <v>2167.645</v>
      </c>
      <c r="AE22" s="155">
        <v>4200.4409999999998</v>
      </c>
      <c r="AF22" s="155">
        <v>6983.1819999999998</v>
      </c>
      <c r="AG22" s="155">
        <v>7714.7889999999998</v>
      </c>
      <c r="AH22" s="155">
        <v>9066.9869999999992</v>
      </c>
      <c r="AI22" s="155">
        <v>10203.8835</v>
      </c>
      <c r="AJ22" s="155">
        <v>12222.815700470001</v>
      </c>
      <c r="AK22" s="155">
        <v>13630.19818087</v>
      </c>
      <c r="AL22" s="155">
        <v>16248.80119108</v>
      </c>
      <c r="AM22" s="155">
        <v>18125.661</v>
      </c>
      <c r="AN22" s="155">
        <v>21848.281999999999</v>
      </c>
      <c r="AO22" s="155">
        <v>28692.110133741</v>
      </c>
      <c r="AP22" s="155">
        <v>33311.807000000001</v>
      </c>
      <c r="AQ22" s="155">
        <v>32893.773000000001</v>
      </c>
      <c r="AR22" s="171">
        <v>37715.762999999999</v>
      </c>
      <c r="AS22" s="171">
        <v>47797.773000000001</v>
      </c>
      <c r="AT22" s="171">
        <v>48885.306000000004</v>
      </c>
      <c r="AU22" s="171">
        <v>56361.313000000002</v>
      </c>
      <c r="AV22" s="171">
        <v>59923.766000000003</v>
      </c>
      <c r="AW22" s="171">
        <v>54077.873999999996</v>
      </c>
      <c r="AX22" s="171">
        <v>57977.984379499998</v>
      </c>
      <c r="AY22" s="171">
        <v>62988.072098742916</v>
      </c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</row>
    <row r="23" spans="2:76" ht="15" customHeight="1">
      <c r="B23" s="154" t="s">
        <v>183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</v>
      </c>
      <c r="V23" s="155">
        <v>12.235200000000001</v>
      </c>
      <c r="W23" s="155">
        <v>111.96980000000001</v>
      </c>
      <c r="X23" s="155">
        <v>231.96420000000001</v>
      </c>
      <c r="Y23" s="155">
        <v>468.49239999999998</v>
      </c>
      <c r="Z23" s="155">
        <v>647.79999999999995</v>
      </c>
      <c r="AA23" s="155">
        <v>1072.4000000000001</v>
      </c>
      <c r="AB23" s="155">
        <v>1728.6</v>
      </c>
      <c r="AC23" s="155">
        <v>1940</v>
      </c>
      <c r="AD23" s="155">
        <v>2985.4</v>
      </c>
      <c r="AE23" s="155">
        <v>3696.17</v>
      </c>
      <c r="AF23" s="155">
        <v>5313.86</v>
      </c>
      <c r="AG23" s="155">
        <v>5894.8879999999999</v>
      </c>
      <c r="AH23" s="155">
        <v>7204.6909999999998</v>
      </c>
      <c r="AI23" s="155">
        <v>8522.8457999999991</v>
      </c>
      <c r="AJ23" s="155">
        <v>9661.5486408600009</v>
      </c>
      <c r="AK23" s="155">
        <v>11578.120048049999</v>
      </c>
      <c r="AL23" s="155">
        <v>13620.462540549999</v>
      </c>
      <c r="AM23" s="155">
        <v>14122.574000000001</v>
      </c>
      <c r="AN23" s="155">
        <v>16968.670999999998</v>
      </c>
      <c r="AO23" s="155">
        <v>22939.903565835401</v>
      </c>
      <c r="AP23" s="155">
        <v>25635.598999999998</v>
      </c>
      <c r="AQ23" s="155">
        <v>27823.817999999999</v>
      </c>
      <c r="AR23" s="171">
        <v>33472.504000000001</v>
      </c>
      <c r="AS23" s="171">
        <v>36210.086999999992</v>
      </c>
      <c r="AT23" s="171">
        <v>41299.120000000003</v>
      </c>
      <c r="AU23" s="171">
        <v>48949.572</v>
      </c>
      <c r="AV23" s="171">
        <v>52093.327000000005</v>
      </c>
      <c r="AW23" s="171">
        <v>45702.244000000006</v>
      </c>
      <c r="AX23" s="171">
        <v>48687.026993800006</v>
      </c>
      <c r="AY23" s="171">
        <v>51862.545883819585</v>
      </c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</row>
    <row r="24" spans="2:76" ht="15" customHeight="1">
      <c r="B24" s="154" t="s">
        <v>161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0</v>
      </c>
      <c r="V24" s="155">
        <v>37.837800000000001</v>
      </c>
      <c r="W24" s="155">
        <v>177.2183</v>
      </c>
      <c r="X24" s="155">
        <v>237.37459999999999</v>
      </c>
      <c r="Y24" s="155">
        <v>471.29559999999998</v>
      </c>
      <c r="Z24" s="155">
        <v>726.8</v>
      </c>
      <c r="AA24" s="155">
        <v>1195</v>
      </c>
      <c r="AB24" s="155">
        <v>1719.8</v>
      </c>
      <c r="AC24" s="155">
        <v>1768</v>
      </c>
      <c r="AD24" s="155">
        <v>1747</v>
      </c>
      <c r="AE24" s="155">
        <v>2963.8319999999999</v>
      </c>
      <c r="AF24" s="155">
        <v>3659.4349999999999</v>
      </c>
      <c r="AG24" s="155">
        <v>4504.3249999999998</v>
      </c>
      <c r="AH24" s="155">
        <v>5080.3620000000001</v>
      </c>
      <c r="AI24" s="155">
        <v>5914.0315000000001</v>
      </c>
      <c r="AJ24" s="155">
        <v>7669.3040739799999</v>
      </c>
      <c r="AK24" s="155">
        <v>8854.0216929800008</v>
      </c>
      <c r="AL24" s="155">
        <v>10142.48989707</v>
      </c>
      <c r="AM24" s="155">
        <v>12479.387000000001</v>
      </c>
      <c r="AN24" s="155">
        <v>14343.054</v>
      </c>
      <c r="AO24" s="155">
        <v>15949.856905896098</v>
      </c>
      <c r="AP24" s="155">
        <v>19649.707999999999</v>
      </c>
      <c r="AQ24" s="155">
        <v>22166.931999999997</v>
      </c>
      <c r="AR24" s="171">
        <v>25978.724999999999</v>
      </c>
      <c r="AS24" s="171">
        <v>32035.943999999996</v>
      </c>
      <c r="AT24" s="171">
        <v>38551.895000000004</v>
      </c>
      <c r="AU24" s="171">
        <v>42404.049999999996</v>
      </c>
      <c r="AV24" s="171">
        <v>48282.481</v>
      </c>
      <c r="AW24" s="171">
        <v>38815.739000000001</v>
      </c>
      <c r="AX24" s="171">
        <v>37774.260889199999</v>
      </c>
      <c r="AY24" s="171">
        <v>41229.016799610123</v>
      </c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</row>
    <row r="25" spans="2:76" ht="15" customHeight="1">
      <c r="B25" s="154" t="s">
        <v>162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27.7788</v>
      </c>
      <c r="X25" s="155">
        <v>141.41030000000001</v>
      </c>
      <c r="Y25" s="155">
        <v>251.7226</v>
      </c>
      <c r="Z25" s="155">
        <v>350.1</v>
      </c>
      <c r="AA25" s="155">
        <v>527.9</v>
      </c>
      <c r="AB25" s="155">
        <v>1006.8</v>
      </c>
      <c r="AC25" s="155">
        <v>1391</v>
      </c>
      <c r="AD25" s="155">
        <v>1986</v>
      </c>
      <c r="AE25" s="155">
        <v>3646.3850000000002</v>
      </c>
      <c r="AF25" s="155">
        <v>3903.43</v>
      </c>
      <c r="AG25" s="155">
        <v>4387.799</v>
      </c>
      <c r="AH25" s="155">
        <v>4470.3540000000003</v>
      </c>
      <c r="AI25" s="155">
        <v>4985.5234</v>
      </c>
      <c r="AJ25" s="155">
        <v>5621.76906538</v>
      </c>
      <c r="AK25" s="155">
        <v>6146.2537686100004</v>
      </c>
      <c r="AL25" s="155">
        <v>6718.5459698799996</v>
      </c>
      <c r="AM25" s="155">
        <v>6730.9059999999999</v>
      </c>
      <c r="AN25" s="155">
        <v>7293.335</v>
      </c>
      <c r="AO25" s="155">
        <v>7838.5549823728998</v>
      </c>
      <c r="AP25" s="155">
        <v>9490.9559999999983</v>
      </c>
      <c r="AQ25" s="155">
        <v>10490.949999999999</v>
      </c>
      <c r="AR25" s="171">
        <v>12137.949000000001</v>
      </c>
      <c r="AS25" s="171">
        <v>14869.207999999999</v>
      </c>
      <c r="AT25" s="171">
        <v>17527.346999999998</v>
      </c>
      <c r="AU25" s="171">
        <v>19764.157999999999</v>
      </c>
      <c r="AV25" s="171">
        <v>22380.197</v>
      </c>
      <c r="AW25" s="171">
        <v>19690.974999999999</v>
      </c>
      <c r="AX25" s="171">
        <v>18313.687665699999</v>
      </c>
      <c r="AY25" s="171">
        <v>16186.773300647099</v>
      </c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</row>
    <row r="26" spans="2:76" ht="15" customHeight="1">
      <c r="B26" s="154" t="s">
        <v>320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0</v>
      </c>
      <c r="W26" s="155">
        <v>28.942</v>
      </c>
      <c r="X26" s="155">
        <v>141.06950000000001</v>
      </c>
      <c r="Y26" s="155">
        <v>305.09230000000002</v>
      </c>
      <c r="Z26" s="155">
        <v>413.7</v>
      </c>
      <c r="AA26" s="155">
        <v>807.3</v>
      </c>
      <c r="AB26" s="155">
        <v>1553.3</v>
      </c>
      <c r="AC26" s="155">
        <v>1762</v>
      </c>
      <c r="AD26" s="155">
        <v>2346</v>
      </c>
      <c r="AE26" s="155">
        <v>2685.2669999999998</v>
      </c>
      <c r="AF26" s="155">
        <v>3071.0239999999999</v>
      </c>
      <c r="AG26" s="155">
        <v>2628.9659999999999</v>
      </c>
      <c r="AH26" s="155">
        <v>3003.377</v>
      </c>
      <c r="AI26" s="155">
        <v>3274.5016999999998</v>
      </c>
      <c r="AJ26" s="155">
        <v>3685.4418796</v>
      </c>
      <c r="AK26" s="155">
        <v>4076.58671809</v>
      </c>
      <c r="AL26" s="155">
        <v>4494.9939265599996</v>
      </c>
      <c r="AM26" s="155">
        <v>4504.8360000000002</v>
      </c>
      <c r="AN26" s="155">
        <v>4420.4650000000001</v>
      </c>
      <c r="AO26" s="155">
        <v>4101.9413229135998</v>
      </c>
      <c r="AP26" s="155">
        <v>3905.8929999999996</v>
      </c>
      <c r="AQ26" s="155">
        <v>4684.2800000000016</v>
      </c>
      <c r="AR26" s="171">
        <v>5835.4830000000002</v>
      </c>
      <c r="AS26" s="171">
        <v>5598.8920000000007</v>
      </c>
      <c r="AT26" s="171">
        <v>7005.9130000000005</v>
      </c>
      <c r="AU26" s="171">
        <v>10493.543000000001</v>
      </c>
      <c r="AV26" s="171">
        <v>12853.093999999999</v>
      </c>
      <c r="AW26" s="171">
        <v>11782.451999999999</v>
      </c>
      <c r="AX26" s="171">
        <v>11910.1930041</v>
      </c>
      <c r="AY26" s="171">
        <v>14710.0655242502</v>
      </c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</row>
    <row r="27" spans="2:76" ht="15" customHeight="1">
      <c r="B27" s="154" t="s">
        <v>163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0</v>
      </c>
      <c r="W27" s="155">
        <v>36.377499999999998</v>
      </c>
      <c r="X27" s="155">
        <v>104.2933</v>
      </c>
      <c r="Y27" s="155">
        <v>186.5523</v>
      </c>
      <c r="Z27" s="155">
        <v>311.5</v>
      </c>
      <c r="AA27" s="155">
        <v>551.29999999999995</v>
      </c>
      <c r="AB27" s="155">
        <v>932.6</v>
      </c>
      <c r="AC27" s="155">
        <v>1677</v>
      </c>
      <c r="AD27" s="155">
        <v>2820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155">
        <v>0</v>
      </c>
      <c r="AY27" s="155">
        <v>0</v>
      </c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</row>
    <row r="28" spans="2:76" ht="15" customHeight="1">
      <c r="B28" s="154" t="s">
        <v>164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0</v>
      </c>
      <c r="Y28" s="155">
        <v>43.396599999999999</v>
      </c>
      <c r="Z28" s="155">
        <v>95.9</v>
      </c>
      <c r="AA28" s="155">
        <v>134.80000000000001</v>
      </c>
      <c r="AB28" s="155">
        <v>182.3</v>
      </c>
      <c r="AC28" s="155">
        <v>442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5">
        <v>0</v>
      </c>
      <c r="AR28" s="155">
        <v>0</v>
      </c>
      <c r="AS28" s="155">
        <v>0</v>
      </c>
      <c r="AT28" s="155">
        <v>0</v>
      </c>
      <c r="AU28" s="155">
        <v>0</v>
      </c>
      <c r="AV28" s="155">
        <v>0</v>
      </c>
      <c r="AW28" s="155">
        <v>0</v>
      </c>
      <c r="AX28" s="155">
        <v>0</v>
      </c>
      <c r="AY28" s="155">
        <v>0</v>
      </c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</row>
    <row r="29" spans="2:76" ht="15" customHeight="1">
      <c r="B29" s="154" t="s">
        <v>165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0</v>
      </c>
      <c r="Y29" s="155">
        <v>23.526800000000001</v>
      </c>
      <c r="Z29" s="155">
        <v>144.30000000000001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0</v>
      </c>
      <c r="AO29" s="155">
        <v>0</v>
      </c>
      <c r="AP29" s="155">
        <v>0</v>
      </c>
      <c r="AQ29" s="155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155">
        <v>0</v>
      </c>
      <c r="AY29" s="155">
        <v>0</v>
      </c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</row>
    <row r="30" spans="2:76" ht="15" customHeight="1">
      <c r="B30" s="154" t="s">
        <v>166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0</v>
      </c>
      <c r="Z30" s="155">
        <v>26.3</v>
      </c>
      <c r="AA30" s="155">
        <v>97</v>
      </c>
      <c r="AB30" s="155">
        <v>354</v>
      </c>
      <c r="AC30" s="155">
        <v>587</v>
      </c>
      <c r="AD30" s="155">
        <v>760.5</v>
      </c>
      <c r="AE30" s="155">
        <v>840.69899999999996</v>
      </c>
      <c r="AF30" s="155">
        <v>962.67600000000004</v>
      </c>
      <c r="AG30" s="155">
        <v>1033.8130000000001</v>
      </c>
      <c r="AH30" s="155">
        <v>1110.3340000000001</v>
      </c>
      <c r="AI30" s="155">
        <v>1153.752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5">
        <v>0</v>
      </c>
      <c r="AR30" s="155">
        <v>0</v>
      </c>
      <c r="AS30" s="155">
        <v>0</v>
      </c>
      <c r="AT30" s="155">
        <v>0</v>
      </c>
      <c r="AU30" s="155">
        <v>0</v>
      </c>
      <c r="AV30" s="155">
        <v>0</v>
      </c>
      <c r="AW30" s="155">
        <v>0</v>
      </c>
      <c r="AX30" s="155">
        <v>0</v>
      </c>
      <c r="AY30" s="155">
        <v>0</v>
      </c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</row>
    <row r="31" spans="2:76" ht="15" customHeight="1">
      <c r="B31" s="154" t="s">
        <v>321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  <c r="AC31" s="155">
        <v>0</v>
      </c>
      <c r="AD31" s="155">
        <v>0</v>
      </c>
      <c r="AE31" s="155">
        <v>0</v>
      </c>
      <c r="AF31" s="155">
        <v>0</v>
      </c>
      <c r="AG31" s="155">
        <v>0</v>
      </c>
      <c r="AH31" s="155">
        <v>0</v>
      </c>
      <c r="AI31" s="155">
        <v>0</v>
      </c>
      <c r="AJ31" s="155">
        <v>0</v>
      </c>
      <c r="AK31" s="155">
        <v>0</v>
      </c>
      <c r="AL31" s="155">
        <v>0</v>
      </c>
      <c r="AM31" s="155">
        <v>0</v>
      </c>
      <c r="AN31" s="155">
        <v>0</v>
      </c>
      <c r="AO31" s="155">
        <v>0</v>
      </c>
      <c r="AP31" s="155">
        <v>0</v>
      </c>
      <c r="AQ31" s="155">
        <v>0</v>
      </c>
      <c r="AR31" s="155">
        <v>0</v>
      </c>
      <c r="AS31" s="155">
        <v>0</v>
      </c>
      <c r="AT31" s="155">
        <v>5207.2779999999993</v>
      </c>
      <c r="AU31" s="155">
        <v>4343.476999999999</v>
      </c>
      <c r="AV31" s="155">
        <v>10246.987999999999</v>
      </c>
      <c r="AW31" s="155">
        <v>11673.270999999999</v>
      </c>
      <c r="AX31" s="155">
        <v>3197.8657559599997</v>
      </c>
      <c r="AY31" s="155">
        <v>85.757738750000001</v>
      </c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</row>
    <row r="32" spans="2:76" ht="15" customHeight="1">
      <c r="B32" s="154" t="s">
        <v>465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0</v>
      </c>
      <c r="AJ32" s="155">
        <v>1117.0287895700001</v>
      </c>
      <c r="AK32" s="155">
        <v>1778.1872593200001</v>
      </c>
      <c r="AL32" s="155">
        <v>2553.55582499</v>
      </c>
      <c r="AM32" s="155">
        <v>3082.4160000000002</v>
      </c>
      <c r="AN32" s="155">
        <v>3039.5650000000001</v>
      </c>
      <c r="AO32" s="155">
        <v>2649.2910576096001</v>
      </c>
      <c r="AP32" s="155">
        <v>2532.9020000000005</v>
      </c>
      <c r="AQ32" s="155">
        <v>2864.2310000000007</v>
      </c>
      <c r="AR32" s="171">
        <v>2858.922</v>
      </c>
      <c r="AS32" s="171">
        <v>3084.145</v>
      </c>
      <c r="AT32" s="171">
        <v>3649.57</v>
      </c>
      <c r="AU32" s="171">
        <v>4553.5740000000014</v>
      </c>
      <c r="AV32" s="171">
        <v>5134.5960000000005</v>
      </c>
      <c r="AW32" s="171">
        <v>5156.0219999999999</v>
      </c>
      <c r="AX32" s="171">
        <v>4430.1862586000007</v>
      </c>
      <c r="AY32" s="171">
        <v>5006.1695020895022</v>
      </c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</row>
    <row r="33" spans="2:76" ht="15" customHeight="1">
      <c r="B33" s="154" t="s">
        <v>167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35.4</v>
      </c>
      <c r="AA33" s="155">
        <v>168.9</v>
      </c>
      <c r="AB33" s="155">
        <v>645.9</v>
      </c>
      <c r="AC33" s="155">
        <v>1093</v>
      </c>
      <c r="AD33" s="155">
        <v>1624.1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/>
      <c r="AY33" s="155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</row>
    <row r="34" spans="2:76" ht="15" customHeight="1">
      <c r="B34" s="154" t="s">
        <v>168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54.8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155">
        <v>0</v>
      </c>
      <c r="AY34" s="155">
        <v>0</v>
      </c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</row>
    <row r="35" spans="2:76" ht="15" customHeight="1">
      <c r="B35" s="154" t="s">
        <v>169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3081.9810000000002</v>
      </c>
      <c r="AO35" s="155">
        <v>0</v>
      </c>
      <c r="AP35" s="155">
        <v>0</v>
      </c>
      <c r="AQ35" s="155">
        <v>0</v>
      </c>
      <c r="AR35" s="155">
        <v>0</v>
      </c>
      <c r="AS35" s="155">
        <v>0</v>
      </c>
      <c r="AT35" s="155">
        <v>0</v>
      </c>
      <c r="AU35" s="155">
        <v>0</v>
      </c>
      <c r="AV35" s="155">
        <v>0</v>
      </c>
      <c r="AW35" s="155">
        <v>0</v>
      </c>
      <c r="AX35" s="155">
        <v>0</v>
      </c>
      <c r="AY35" s="155">
        <v>0</v>
      </c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</row>
    <row r="36" spans="2:76" ht="15" customHeight="1">
      <c r="B36" s="154" t="s">
        <v>170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17.799800000000001</v>
      </c>
      <c r="AJ36" s="155">
        <v>231.44814891999999</v>
      </c>
      <c r="AK36" s="155">
        <v>574.94793456000002</v>
      </c>
      <c r="AL36" s="155">
        <v>694.54234911000003</v>
      </c>
      <c r="AM36" s="155">
        <v>819.56600000000003</v>
      </c>
      <c r="AN36" s="155">
        <v>0</v>
      </c>
      <c r="AO36" s="155">
        <v>0</v>
      </c>
      <c r="AP36" s="155">
        <v>0</v>
      </c>
      <c r="AQ36" s="155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0</v>
      </c>
      <c r="AW36" s="155">
        <v>0</v>
      </c>
      <c r="AX36" s="155">
        <v>0</v>
      </c>
      <c r="AY36" s="155">
        <v>0</v>
      </c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</row>
    <row r="37" spans="2:76" ht="15" customHeight="1">
      <c r="B37" s="154" t="s">
        <v>455</v>
      </c>
      <c r="C37" s="267"/>
      <c r="D37" s="267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>
        <v>74.597494699999999</v>
      </c>
      <c r="AY37" s="268">
        <v>279.09492214540006</v>
      </c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</row>
    <row r="38" spans="2:76" ht="15" customHeight="1">
      <c r="B38" s="154" t="s">
        <v>456</v>
      </c>
      <c r="C38" s="267"/>
      <c r="D38" s="267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268">
        <v>1072.7507218600001</v>
      </c>
      <c r="AN38" s="268">
        <v>1341.13415721</v>
      </c>
      <c r="AO38" s="268">
        <v>1175.7653459600001</v>
      </c>
      <c r="AP38" s="268">
        <v>1323.03623008</v>
      </c>
      <c r="AQ38" s="268">
        <v>1457.9180309799999</v>
      </c>
      <c r="AR38" s="268">
        <v>1752.6208739599999</v>
      </c>
      <c r="AS38" s="268">
        <v>1466.15627827</v>
      </c>
      <c r="AT38" s="268">
        <v>1431.8271681800002</v>
      </c>
      <c r="AU38" s="268">
        <v>1385.60818208</v>
      </c>
      <c r="AV38" s="268">
        <v>1569.2327304200001</v>
      </c>
      <c r="AW38" s="268">
        <v>1397.9145169200001</v>
      </c>
      <c r="AX38" s="268">
        <v>1519.2858166999999</v>
      </c>
      <c r="AY38" s="268">
        <v>1563.5446749228008</v>
      </c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</row>
    <row r="39" spans="2:76" ht="15" customHeight="1"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6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</row>
    <row r="40" spans="2:76" s="152" customFormat="1" ht="15" customHeight="1">
      <c r="B40" s="166" t="s">
        <v>184</v>
      </c>
      <c r="C40" s="159"/>
      <c r="D40" s="159"/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17.600000000000001</v>
      </c>
      <c r="AA40" s="119">
        <v>143.80000000000001</v>
      </c>
      <c r="AB40" s="119">
        <v>297.7</v>
      </c>
      <c r="AC40" s="119">
        <v>417</v>
      </c>
      <c r="AD40" s="119">
        <v>608.79999999999995</v>
      </c>
      <c r="AE40" s="119">
        <v>734.30499999999995</v>
      </c>
      <c r="AF40" s="119">
        <v>838.74299999999994</v>
      </c>
      <c r="AG40" s="119">
        <v>931.97900000000004</v>
      </c>
      <c r="AH40" s="119">
        <v>901.68</v>
      </c>
      <c r="AI40" s="119">
        <v>1603.1833999999999</v>
      </c>
      <c r="AJ40" s="119">
        <v>1425.5319433899999</v>
      </c>
      <c r="AK40" s="119">
        <v>2218.6762677199999</v>
      </c>
      <c r="AL40" s="119">
        <v>3635.3453202800001</v>
      </c>
      <c r="AM40" s="119">
        <v>4326.8510000000006</v>
      </c>
      <c r="AN40" s="119">
        <v>923.57100000000003</v>
      </c>
      <c r="AO40" s="119">
        <v>692.50416087669998</v>
      </c>
      <c r="AP40" s="119">
        <v>521.07100000000003</v>
      </c>
      <c r="AQ40" s="119">
        <v>756.95600000000002</v>
      </c>
      <c r="AR40" s="119">
        <v>1099.3050000000001</v>
      </c>
      <c r="AS40" s="119">
        <v>2298.0289999999995</v>
      </c>
      <c r="AT40" s="119">
        <v>3373.5969999999998</v>
      </c>
      <c r="AU40" s="119">
        <v>5930.4429999999993</v>
      </c>
      <c r="AV40" s="119">
        <v>8377.5150000000012</v>
      </c>
      <c r="AW40" s="119">
        <v>7094.1869999999999</v>
      </c>
      <c r="AX40" s="119">
        <v>5399.6581007999994</v>
      </c>
      <c r="AY40" s="119">
        <v>4349.4752633336002</v>
      </c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</row>
    <row r="41" spans="2:76" ht="15" customHeight="1">
      <c r="B41" s="154" t="s">
        <v>466</v>
      </c>
      <c r="C41" s="154"/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5">
        <v>0</v>
      </c>
      <c r="Z41" s="155">
        <v>17.600000000000001</v>
      </c>
      <c r="AA41" s="155">
        <v>127.1</v>
      </c>
      <c r="AB41" s="155">
        <v>193.4</v>
      </c>
      <c r="AC41" s="155">
        <v>225</v>
      </c>
      <c r="AD41" s="155">
        <v>256.89999999999998</v>
      </c>
      <c r="AE41" s="155">
        <v>228.30500000000001</v>
      </c>
      <c r="AF41" s="155">
        <v>261.923</v>
      </c>
      <c r="AG41" s="155">
        <v>284.08</v>
      </c>
      <c r="AH41" s="155">
        <v>422.84800000000001</v>
      </c>
      <c r="AI41" s="155">
        <v>736.77739999999994</v>
      </c>
      <c r="AJ41" s="155">
        <v>0</v>
      </c>
      <c r="AK41" s="155">
        <v>0</v>
      </c>
      <c r="AL41" s="155">
        <v>0</v>
      </c>
      <c r="AM41" s="155">
        <v>0</v>
      </c>
      <c r="AN41" s="155">
        <v>0</v>
      </c>
      <c r="AO41" s="155">
        <v>0</v>
      </c>
      <c r="AP41" s="155">
        <v>0</v>
      </c>
      <c r="AQ41" s="155">
        <v>0</v>
      </c>
      <c r="AR41" s="155">
        <v>0</v>
      </c>
      <c r="AS41" s="155">
        <v>0</v>
      </c>
      <c r="AT41" s="155">
        <v>0</v>
      </c>
      <c r="AU41" s="155">
        <v>0</v>
      </c>
      <c r="AV41" s="155">
        <v>0</v>
      </c>
      <c r="AW41" s="155">
        <v>0</v>
      </c>
      <c r="AX41" s="155">
        <v>0</v>
      </c>
      <c r="AY41" s="155">
        <v>0</v>
      </c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</row>
    <row r="42" spans="2:76" ht="15" customHeight="1">
      <c r="B42" s="154" t="s">
        <v>171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</v>
      </c>
      <c r="AA42" s="155">
        <v>16.7</v>
      </c>
      <c r="AB42" s="155">
        <v>104.3</v>
      </c>
      <c r="AC42" s="155">
        <v>192</v>
      </c>
      <c r="AD42" s="155">
        <v>351.9</v>
      </c>
      <c r="AE42" s="155">
        <v>417.80500000000001</v>
      </c>
      <c r="AF42" s="155">
        <v>434.327</v>
      </c>
      <c r="AG42" s="155">
        <v>355.505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55">
        <v>0</v>
      </c>
      <c r="AP42" s="155">
        <v>0</v>
      </c>
      <c r="AQ42" s="155">
        <v>0</v>
      </c>
      <c r="AR42" s="155">
        <v>0</v>
      </c>
      <c r="AS42" s="155">
        <v>0</v>
      </c>
      <c r="AT42" s="155">
        <v>0</v>
      </c>
      <c r="AU42" s="155">
        <v>0</v>
      </c>
      <c r="AV42" s="155">
        <v>0</v>
      </c>
      <c r="AW42" s="155">
        <v>0</v>
      </c>
      <c r="AX42" s="155">
        <v>0</v>
      </c>
      <c r="AY42" s="155">
        <v>0</v>
      </c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</row>
    <row r="43" spans="2:76" ht="15" customHeight="1">
      <c r="B43" s="154" t="s">
        <v>172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0</v>
      </c>
      <c r="AE43" s="155">
        <v>88.194999999999993</v>
      </c>
      <c r="AF43" s="155">
        <v>142.49299999999999</v>
      </c>
      <c r="AG43" s="155">
        <v>134.69</v>
      </c>
      <c r="AH43" s="155">
        <v>181.07599999999999</v>
      </c>
      <c r="AI43" s="155">
        <v>196.6661</v>
      </c>
      <c r="AJ43" s="155">
        <v>304.22849578</v>
      </c>
      <c r="AK43" s="155">
        <v>367.49917346000001</v>
      </c>
      <c r="AL43" s="155">
        <v>383.25759318000001</v>
      </c>
      <c r="AM43" s="155">
        <v>353.80900000000003</v>
      </c>
      <c r="AN43" s="155">
        <v>323.33100000000002</v>
      </c>
      <c r="AO43" s="155">
        <v>240.92712854640001</v>
      </c>
      <c r="AP43" s="155">
        <v>0.57299999999999995</v>
      </c>
      <c r="AQ43" s="155">
        <v>0</v>
      </c>
      <c r="AR43" s="155">
        <v>0</v>
      </c>
      <c r="AS43" s="155">
        <v>0</v>
      </c>
      <c r="AT43" s="155">
        <v>0</v>
      </c>
      <c r="AU43" s="155">
        <v>0</v>
      </c>
      <c r="AV43" s="155">
        <v>0</v>
      </c>
      <c r="AW43" s="155">
        <v>0</v>
      </c>
      <c r="AX43" s="155">
        <v>0</v>
      </c>
      <c r="AY43" s="155">
        <v>0</v>
      </c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</row>
    <row r="44" spans="2:76" ht="15" customHeight="1">
      <c r="B44" s="154" t="s">
        <v>173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5">
        <v>0</v>
      </c>
      <c r="AG44" s="155">
        <v>157.70400000000001</v>
      </c>
      <c r="AH44" s="155">
        <v>297.75599999999997</v>
      </c>
      <c r="AI44" s="155">
        <v>669.73990000000003</v>
      </c>
      <c r="AJ44" s="155">
        <v>1121.3034476099999</v>
      </c>
      <c r="AK44" s="155">
        <v>1851.1770942600001</v>
      </c>
      <c r="AL44" s="155">
        <v>2793.4586363799999</v>
      </c>
      <c r="AM44" s="155">
        <v>3240.2629999999999</v>
      </c>
      <c r="AN44" s="155">
        <v>0</v>
      </c>
      <c r="AO44" s="155">
        <v>0</v>
      </c>
      <c r="AP44" s="155">
        <v>0</v>
      </c>
      <c r="AQ44" s="155">
        <v>0</v>
      </c>
      <c r="AR44" s="155">
        <v>0</v>
      </c>
      <c r="AS44" s="155">
        <v>0</v>
      </c>
      <c r="AT44" s="155">
        <v>0</v>
      </c>
      <c r="AU44" s="155">
        <v>0</v>
      </c>
      <c r="AV44" s="155">
        <v>0</v>
      </c>
      <c r="AW44" s="155">
        <v>0</v>
      </c>
      <c r="AX44" s="155">
        <v>0</v>
      </c>
      <c r="AY44" s="155">
        <v>0</v>
      </c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</row>
    <row r="45" spans="2:76" ht="15" customHeight="1">
      <c r="B45" s="154" t="s">
        <v>174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0</v>
      </c>
      <c r="AL45" s="155">
        <v>458.62909072000002</v>
      </c>
      <c r="AM45" s="155">
        <v>732.779</v>
      </c>
      <c r="AN45" s="155">
        <v>600.24</v>
      </c>
      <c r="AO45" s="155">
        <v>451.57703233029997</v>
      </c>
      <c r="AP45" s="155">
        <v>443.43900000000002</v>
      </c>
      <c r="AQ45" s="155">
        <v>543.24</v>
      </c>
      <c r="AR45" s="171">
        <v>665.23099999999999</v>
      </c>
      <c r="AS45" s="171">
        <v>899.20199999999988</v>
      </c>
      <c r="AT45" s="171">
        <v>1249.4639999999997</v>
      </c>
      <c r="AU45" s="171">
        <v>1559.0050000000001</v>
      </c>
      <c r="AV45" s="171">
        <v>1826.8690000000001</v>
      </c>
      <c r="AW45" s="171">
        <v>1561.4420000000002</v>
      </c>
      <c r="AX45" s="171">
        <v>1152.7951174000002</v>
      </c>
      <c r="AY45" s="171">
        <v>1302.1126707430001</v>
      </c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</row>
    <row r="46" spans="2:76" ht="15" customHeight="1">
      <c r="B46" s="212" t="s">
        <v>175</v>
      </c>
      <c r="D46" s="160"/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55">
        <v>0</v>
      </c>
      <c r="AD46" s="155">
        <v>0</v>
      </c>
      <c r="AE46" s="155">
        <v>0</v>
      </c>
      <c r="AF46" s="155">
        <v>0</v>
      </c>
      <c r="AG46" s="155">
        <v>0</v>
      </c>
      <c r="AH46" s="155">
        <v>0</v>
      </c>
      <c r="AI46" s="155">
        <v>0</v>
      </c>
      <c r="AJ46" s="155">
        <v>0</v>
      </c>
      <c r="AK46" s="155">
        <v>0</v>
      </c>
      <c r="AL46" s="155">
        <v>0</v>
      </c>
      <c r="AM46" s="155">
        <v>0</v>
      </c>
      <c r="AN46" s="155">
        <v>0</v>
      </c>
      <c r="AO46" s="155">
        <v>0</v>
      </c>
      <c r="AP46" s="165">
        <v>77.058999999999997</v>
      </c>
      <c r="AQ46" s="165">
        <v>213.71600000000001</v>
      </c>
      <c r="AR46" s="165">
        <v>434.07400000000001</v>
      </c>
      <c r="AS46" s="165">
        <v>650.88200000000006</v>
      </c>
      <c r="AT46" s="165">
        <v>950.29200000000003</v>
      </c>
      <c r="AU46" s="165">
        <v>1199.646</v>
      </c>
      <c r="AV46" s="165">
        <v>1433.4290000000003</v>
      </c>
      <c r="AW46" s="165">
        <v>1065.1559999999999</v>
      </c>
      <c r="AX46" s="165">
        <v>764.54046560000006</v>
      </c>
      <c r="AY46" s="165">
        <v>238.3425798287</v>
      </c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</row>
    <row r="47" spans="2:76" ht="15" customHeight="1">
      <c r="B47" s="212" t="s">
        <v>329</v>
      </c>
      <c r="D47" s="160"/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55">
        <v>0</v>
      </c>
      <c r="V47" s="155">
        <v>0</v>
      </c>
      <c r="W47" s="155">
        <v>0</v>
      </c>
      <c r="X47" s="155">
        <v>0</v>
      </c>
      <c r="Y47" s="155">
        <v>0</v>
      </c>
      <c r="Z47" s="155">
        <v>0</v>
      </c>
      <c r="AA47" s="155">
        <v>0</v>
      </c>
      <c r="AB47" s="155">
        <v>0</v>
      </c>
      <c r="AC47" s="155">
        <v>0</v>
      </c>
      <c r="AD47" s="155">
        <v>0</v>
      </c>
      <c r="AE47" s="155">
        <v>0</v>
      </c>
      <c r="AF47" s="155">
        <v>0</v>
      </c>
      <c r="AG47" s="155">
        <v>0</v>
      </c>
      <c r="AH47" s="155">
        <v>0</v>
      </c>
      <c r="AI47" s="155">
        <v>0</v>
      </c>
      <c r="AJ47" s="155">
        <v>0</v>
      </c>
      <c r="AK47" s="155">
        <v>0</v>
      </c>
      <c r="AL47" s="155">
        <v>0</v>
      </c>
      <c r="AM47" s="155">
        <v>0</v>
      </c>
      <c r="AN47" s="155">
        <v>0</v>
      </c>
      <c r="AO47" s="155">
        <v>0</v>
      </c>
      <c r="AP47" s="155">
        <v>0</v>
      </c>
      <c r="AQ47" s="155">
        <v>0</v>
      </c>
      <c r="AR47" s="155">
        <v>0</v>
      </c>
      <c r="AS47" s="165">
        <v>747.94499999999994</v>
      </c>
      <c r="AT47" s="165">
        <v>1173.8409999999999</v>
      </c>
      <c r="AU47" s="165">
        <v>1645.4</v>
      </c>
      <c r="AV47" s="165">
        <v>1810.5950000000003</v>
      </c>
      <c r="AW47" s="165">
        <v>1518.4679999999998</v>
      </c>
      <c r="AX47" s="165">
        <v>1235.6159422999999</v>
      </c>
      <c r="AY47" s="165">
        <v>881.18802256250012</v>
      </c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</row>
    <row r="48" spans="2:76" ht="15" customHeight="1">
      <c r="B48" s="212" t="s">
        <v>385</v>
      </c>
      <c r="D48" s="160"/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>
        <v>0</v>
      </c>
      <c r="R48" s="155">
        <v>0</v>
      </c>
      <c r="S48" s="155">
        <v>0</v>
      </c>
      <c r="T48" s="155">
        <v>0</v>
      </c>
      <c r="U48" s="155">
        <v>0</v>
      </c>
      <c r="V48" s="155">
        <v>0</v>
      </c>
      <c r="W48" s="155">
        <v>0</v>
      </c>
      <c r="X48" s="155">
        <v>0</v>
      </c>
      <c r="Y48" s="155">
        <v>0</v>
      </c>
      <c r="Z48" s="155">
        <v>0</v>
      </c>
      <c r="AA48" s="155">
        <v>0</v>
      </c>
      <c r="AB48" s="155">
        <v>0</v>
      </c>
      <c r="AC48" s="155">
        <v>0</v>
      </c>
      <c r="AD48" s="155">
        <v>0</v>
      </c>
      <c r="AE48" s="155">
        <v>0</v>
      </c>
      <c r="AF48" s="155">
        <v>0</v>
      </c>
      <c r="AG48" s="155">
        <v>0</v>
      </c>
      <c r="AH48" s="155">
        <v>0</v>
      </c>
      <c r="AI48" s="155">
        <v>0</v>
      </c>
      <c r="AJ48" s="155">
        <v>0</v>
      </c>
      <c r="AK48" s="155">
        <v>0</v>
      </c>
      <c r="AL48" s="155">
        <v>0</v>
      </c>
      <c r="AM48" s="155">
        <v>0</v>
      </c>
      <c r="AN48" s="155">
        <v>0</v>
      </c>
      <c r="AO48" s="155">
        <v>0</v>
      </c>
      <c r="AP48" s="155">
        <v>0</v>
      </c>
      <c r="AQ48" s="155">
        <v>0</v>
      </c>
      <c r="AR48" s="155">
        <v>0</v>
      </c>
      <c r="AS48" s="155">
        <v>0</v>
      </c>
      <c r="AT48" s="155">
        <v>0</v>
      </c>
      <c r="AU48" s="165">
        <v>1526.3920000000001</v>
      </c>
      <c r="AV48" s="165">
        <v>3306.6220000000003</v>
      </c>
      <c r="AW48" s="165">
        <v>2949.1210000000001</v>
      </c>
      <c r="AX48" s="165">
        <v>2246.7065754999999</v>
      </c>
      <c r="AY48" s="165">
        <v>1927.8319901994</v>
      </c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</row>
    <row r="49" spans="1:67" ht="8.25" customHeight="1" thickBot="1">
      <c r="A49" s="213"/>
      <c r="B49" s="214"/>
      <c r="C49" s="214"/>
      <c r="D49" s="214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3"/>
      <c r="AR49" s="213"/>
      <c r="AS49" s="213"/>
      <c r="AT49" s="213"/>
      <c r="AU49" s="213"/>
      <c r="AV49" s="213"/>
      <c r="AW49" s="213"/>
      <c r="AX49" s="213"/>
      <c r="AY49" s="213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</row>
    <row r="50" spans="1:67" ht="18" customHeight="1">
      <c r="B50" s="158" t="s">
        <v>78</v>
      </c>
      <c r="D50" s="158" t="s">
        <v>343</v>
      </c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Z50" s="169"/>
      <c r="BA50" s="169"/>
      <c r="BB50" s="169"/>
      <c r="BC50" s="169"/>
      <c r="BD50" s="169"/>
      <c r="BE50" s="169"/>
    </row>
    <row r="51" spans="1:67" ht="18" customHeight="1">
      <c r="B51" s="158" t="s">
        <v>134</v>
      </c>
      <c r="D51" s="158" t="s">
        <v>467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</row>
    <row r="52" spans="1:67" ht="18" customHeight="1">
      <c r="B52" s="158" t="s">
        <v>80</v>
      </c>
      <c r="D52" s="158" t="s">
        <v>447</v>
      </c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</row>
    <row r="53" spans="1:67" ht="18" customHeight="1">
      <c r="B53" s="158" t="s">
        <v>136</v>
      </c>
      <c r="D53" s="158" t="s">
        <v>192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</row>
    <row r="54" spans="1:67" ht="18" customHeight="1">
      <c r="B54" s="158" t="s">
        <v>318</v>
      </c>
      <c r="D54" s="158" t="s">
        <v>344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</row>
    <row r="55" spans="1:67" ht="18" customHeight="1">
      <c r="B55" s="158" t="s">
        <v>383</v>
      </c>
      <c r="D55" s="158" t="s">
        <v>386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</row>
    <row r="56" spans="1:67" ht="18" customHeight="1">
      <c r="B56" s="158" t="s">
        <v>445</v>
      </c>
      <c r="C56" s="269"/>
      <c r="D56" s="158" t="s">
        <v>462</v>
      </c>
      <c r="E56" s="269"/>
      <c r="F56" s="264"/>
      <c r="G56" s="264"/>
      <c r="H56" s="264"/>
      <c r="I56" s="264"/>
      <c r="J56" s="264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</row>
    <row r="57" spans="1:67" ht="18" customHeight="1">
      <c r="B57" s="158" t="s">
        <v>446</v>
      </c>
      <c r="C57" s="269"/>
      <c r="D57" s="158" t="s">
        <v>463</v>
      </c>
      <c r="E57" s="269"/>
      <c r="F57" s="264"/>
      <c r="G57" s="264"/>
      <c r="H57" s="264"/>
      <c r="I57" s="264"/>
      <c r="J57" s="264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</row>
    <row r="58" spans="1:67" ht="18" customHeight="1">
      <c r="B58" s="158" t="s">
        <v>185</v>
      </c>
      <c r="D58" s="158" t="s">
        <v>450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</row>
    <row r="59" spans="1:67" ht="18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</row>
    <row r="60" spans="1:67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</row>
    <row r="61" spans="1:67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</row>
    <row r="62" spans="1:67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</row>
    <row r="63" spans="1:67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</row>
    <row r="64" spans="1:67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</row>
    <row r="65" spans="5:49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</row>
    <row r="66" spans="5:49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</row>
    <row r="67" spans="5:49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</row>
    <row r="68" spans="5:49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</row>
    <row r="69" spans="5:49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</row>
    <row r="70" spans="5:49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</row>
    <row r="71" spans="5:49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</row>
    <row r="72" spans="5:49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</row>
    <row r="73" spans="5:49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</row>
    <row r="74" spans="5:49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</row>
    <row r="75" spans="5:49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</row>
    <row r="76" spans="5:49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</row>
    <row r="77" spans="5:49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</row>
    <row r="78" spans="5:49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</row>
    <row r="79" spans="5:49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</row>
    <row r="80" spans="5:49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</row>
    <row r="81" spans="5:49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</row>
    <row r="82" spans="5:49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</row>
    <row r="83" spans="5:49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</row>
    <row r="84" spans="5:49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</row>
    <row r="85" spans="5:49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</row>
    <row r="86" spans="5:49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</row>
    <row r="87" spans="5:49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</row>
    <row r="88" spans="5:49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</row>
    <row r="89" spans="5:49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</row>
    <row r="90" spans="5:49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</row>
    <row r="91" spans="5:49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</row>
    <row r="92" spans="5:49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</row>
    <row r="93" spans="5:49"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</row>
    <row r="94" spans="5:49"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</row>
    <row r="95" spans="5:49"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</row>
    <row r="96" spans="5:49"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</row>
    <row r="97" spans="37:49"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</row>
    <row r="98" spans="37:49">
      <c r="AK98" s="249"/>
    </row>
    <row r="99" spans="37:49">
      <c r="AK99" s="249"/>
    </row>
  </sheetData>
  <phoneticPr fontId="14" type="noConversion"/>
  <printOptions verticalCentered="1"/>
  <pageMargins left="0.39370078740157483" right="0.39370078740157483" top="0.39370078740157483" bottom="0.39370078740157483" header="0" footer="0"/>
  <pageSetup paperSize="176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0"/>
  <sheetViews>
    <sheetView zoomScale="80" zoomScaleNormal="80" zoomScaleSheetLayoutView="100" workbookViewId="0"/>
  </sheetViews>
  <sheetFormatPr baseColWidth="10" defaultRowHeight="10.5"/>
  <cols>
    <col min="1" max="1" width="3.5546875" style="48" customWidth="1"/>
    <col min="2" max="2" width="13.33203125" style="48" customWidth="1"/>
    <col min="3" max="3" width="54.33203125" style="48" customWidth="1"/>
    <col min="4" max="9" width="7.6640625" style="48" customWidth="1"/>
    <col min="10" max="10" width="8.44140625" style="48" customWidth="1"/>
    <col min="11" max="11" width="10.109375" style="48" customWidth="1"/>
    <col min="12" max="12" width="7.6640625" style="48" customWidth="1"/>
    <col min="13" max="16" width="9.33203125" style="48" customWidth="1"/>
    <col min="17" max="17" width="10.109375" style="48" customWidth="1"/>
    <col min="18" max="18" width="14.109375" style="48" customWidth="1"/>
    <col min="19" max="19" width="11.5546875" style="48" customWidth="1"/>
    <col min="20" max="20" width="15.44140625" style="48" customWidth="1"/>
    <col min="21" max="21" width="6.5546875" style="48" customWidth="1"/>
    <col min="22" max="26" width="7.6640625" style="48" customWidth="1"/>
    <col min="27" max="27" width="7.44140625" style="48" customWidth="1"/>
    <col min="28" max="28" width="7.6640625" style="48" customWidth="1"/>
    <col min="29" max="40" width="9.33203125" style="48" customWidth="1"/>
    <col min="41" max="41" width="10.44140625" style="48" customWidth="1"/>
    <col min="42" max="42" width="10.5546875" style="48" customWidth="1"/>
    <col min="43" max="44" width="11.5546875" style="48" customWidth="1"/>
    <col min="45" max="16384" width="11.5546875" style="48"/>
  </cols>
  <sheetData>
    <row r="1" spans="2:68" s="129" customFormat="1" ht="18" customHeight="1">
      <c r="B1" s="88" t="s">
        <v>336</v>
      </c>
      <c r="C1" s="89"/>
      <c r="D1" s="89"/>
      <c r="E1" s="89"/>
      <c r="F1" s="89"/>
      <c r="G1" s="89"/>
      <c r="H1" s="89"/>
    </row>
    <row r="2" spans="2:68" s="129" customFormat="1" ht="18" customHeight="1">
      <c r="B2" s="136" t="s">
        <v>193</v>
      </c>
      <c r="C2" s="92"/>
      <c r="D2" s="92"/>
      <c r="E2" s="92"/>
      <c r="F2" s="92"/>
      <c r="G2" s="92"/>
      <c r="H2" s="92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2:68" ht="18" customHeight="1">
      <c r="B3" s="84" t="s">
        <v>325</v>
      </c>
      <c r="C3" s="84"/>
      <c r="D3" s="84"/>
      <c r="E3" s="84"/>
      <c r="F3" s="84"/>
      <c r="G3" s="84"/>
      <c r="H3" s="85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68" ht="18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2:68" s="49" customFormat="1" ht="30" customHeight="1" thickBot="1">
      <c r="B5" s="168" t="s">
        <v>335</v>
      </c>
      <c r="C5" s="168"/>
      <c r="D5" s="230">
        <v>1974</v>
      </c>
      <c r="E5" s="230">
        <v>1975</v>
      </c>
      <c r="F5" s="230">
        <v>1976</v>
      </c>
      <c r="G5" s="230">
        <v>1977</v>
      </c>
      <c r="H5" s="230">
        <v>1978</v>
      </c>
      <c r="I5" s="230">
        <v>1979</v>
      </c>
      <c r="J5" s="230">
        <v>1980</v>
      </c>
      <c r="K5" s="230">
        <v>1981</v>
      </c>
      <c r="L5" s="230">
        <v>1982</v>
      </c>
      <c r="M5" s="230">
        <v>1983</v>
      </c>
      <c r="N5" s="230">
        <v>1984</v>
      </c>
      <c r="O5" s="230">
        <v>1985</v>
      </c>
      <c r="P5" s="230">
        <v>1986</v>
      </c>
      <c r="Q5" s="230">
        <v>1987</v>
      </c>
      <c r="R5" s="230">
        <v>1988</v>
      </c>
      <c r="S5" s="230">
        <v>1989</v>
      </c>
      <c r="T5" s="230">
        <v>1990</v>
      </c>
      <c r="U5" s="230">
        <v>1991</v>
      </c>
      <c r="V5" s="230">
        <v>1992</v>
      </c>
      <c r="W5" s="230">
        <v>1993</v>
      </c>
      <c r="X5" s="230">
        <v>1994</v>
      </c>
      <c r="Y5" s="230">
        <v>1995</v>
      </c>
      <c r="Z5" s="230">
        <v>1996</v>
      </c>
      <c r="AA5" s="230">
        <v>1997</v>
      </c>
      <c r="AB5" s="230">
        <v>1998</v>
      </c>
      <c r="AC5" s="230">
        <v>1999</v>
      </c>
      <c r="AD5" s="230">
        <v>2000</v>
      </c>
      <c r="AE5" s="230">
        <v>2001</v>
      </c>
      <c r="AF5" s="230">
        <v>2002</v>
      </c>
      <c r="AG5" s="230">
        <v>2003</v>
      </c>
      <c r="AH5" s="230">
        <v>2004</v>
      </c>
      <c r="AI5" s="230">
        <v>2005</v>
      </c>
      <c r="AJ5" s="230">
        <v>2006</v>
      </c>
      <c r="AK5" s="230">
        <v>2007</v>
      </c>
      <c r="AL5" s="230">
        <v>2008</v>
      </c>
      <c r="AM5" s="230">
        <v>2009</v>
      </c>
      <c r="AN5" s="230">
        <v>2010</v>
      </c>
      <c r="AO5" s="230">
        <v>2011</v>
      </c>
      <c r="AP5" s="230">
        <v>2012</v>
      </c>
      <c r="AQ5" s="230">
        <v>2013</v>
      </c>
      <c r="AR5" s="230">
        <v>2014</v>
      </c>
      <c r="AS5" s="230">
        <v>2015</v>
      </c>
      <c r="AT5" s="230">
        <v>2016</v>
      </c>
      <c r="AU5" s="230">
        <v>2017</v>
      </c>
      <c r="AV5" s="230">
        <v>2018</v>
      </c>
      <c r="AW5" s="230">
        <v>2019</v>
      </c>
      <c r="AX5" s="230">
        <v>2020</v>
      </c>
    </row>
    <row r="6" spans="2:68" s="49" customFormat="1" ht="15" customHeight="1">
      <c r="B6" s="152"/>
      <c r="C6" s="152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8"/>
      <c r="AP6" s="148"/>
    </row>
    <row r="7" spans="2:68" s="52" customFormat="1" ht="15" customHeight="1">
      <c r="B7" s="152" t="s">
        <v>334</v>
      </c>
      <c r="C7" s="152"/>
      <c r="D7" s="119">
        <v>441</v>
      </c>
      <c r="E7" s="119">
        <v>487.1</v>
      </c>
      <c r="F7" s="119">
        <v>516.79999999999995</v>
      </c>
      <c r="G7" s="119">
        <v>541.5</v>
      </c>
      <c r="H7" s="119">
        <v>546.20000000000005</v>
      </c>
      <c r="I7" s="119">
        <v>467.9</v>
      </c>
      <c r="J7" s="119">
        <v>-946.2</v>
      </c>
      <c r="K7" s="119">
        <v>-1909.6</v>
      </c>
      <c r="L7" s="119">
        <v>311.3</v>
      </c>
      <c r="M7" s="119">
        <v>1411.2</v>
      </c>
      <c r="N7" s="119">
        <v>1930.7</v>
      </c>
      <c r="O7" s="119">
        <v>1994</v>
      </c>
      <c r="P7" s="119">
        <v>4249.2</v>
      </c>
      <c r="Q7" s="119">
        <v>-2017.7</v>
      </c>
      <c r="R7" s="119">
        <v>29517365.600000001</v>
      </c>
      <c r="S7" s="119">
        <v>261090.75700000059</v>
      </c>
      <c r="T7" s="119">
        <v>238860765.39999998</v>
      </c>
      <c r="U7" s="119">
        <v>77.086300000000207</v>
      </c>
      <c r="V7" s="119">
        <v>395.74020000000019</v>
      </c>
      <c r="W7" s="119">
        <v>548.17699999999991</v>
      </c>
      <c r="X7" s="119">
        <v>680.91270000000009</v>
      </c>
      <c r="Y7" s="119">
        <v>406.97657000000004</v>
      </c>
      <c r="Z7" s="119">
        <v>580.22269000000006</v>
      </c>
      <c r="AA7" s="119">
        <v>-13.015560000000093</v>
      </c>
      <c r="AB7" s="119">
        <v>905</v>
      </c>
      <c r="AC7" s="119">
        <v>1486.9</v>
      </c>
      <c r="AD7" s="119">
        <v>1498.4390000000003</v>
      </c>
      <c r="AE7" s="119">
        <v>1654.6220000000001</v>
      </c>
      <c r="AF7" s="119">
        <v>2135.0510000000004</v>
      </c>
      <c r="AG7" s="119">
        <v>2593.8160000000003</v>
      </c>
      <c r="AH7" s="119">
        <v>3555.0083</v>
      </c>
      <c r="AI7" s="119">
        <f>+AI9+AI40</f>
        <v>4190.9623150400002</v>
      </c>
      <c r="AJ7" s="119">
        <v>5307.4338596400012</v>
      </c>
      <c r="AK7" s="119">
        <v>6375.3499232699996</v>
      </c>
      <c r="AL7" s="119">
        <v>7598.9179999999997</v>
      </c>
      <c r="AM7" s="119">
        <v>7835.0030000000006</v>
      </c>
      <c r="AN7" s="119">
        <v>8816.5259007799996</v>
      </c>
      <c r="AO7" s="119">
        <v>10267.984</v>
      </c>
      <c r="AP7" s="119">
        <v>11679.451999999999</v>
      </c>
      <c r="AQ7" s="119">
        <v>13953.844000000001</v>
      </c>
      <c r="AR7" s="119">
        <v>16989.108</v>
      </c>
      <c r="AS7" s="119">
        <v>20515.656999999999</v>
      </c>
      <c r="AT7" s="119">
        <v>24986.174000000003</v>
      </c>
      <c r="AU7" s="119">
        <v>29181.457999999999</v>
      </c>
      <c r="AV7" s="119">
        <v>32419.735000000004</v>
      </c>
      <c r="AW7" s="119">
        <v>41209.148927289985</v>
      </c>
      <c r="AX7" s="119">
        <v>42933.981720652388</v>
      </c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</row>
    <row r="8" spans="2:68" s="52" customFormat="1" ht="15" customHeight="1">
      <c r="B8" s="152"/>
      <c r="C8" s="152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</row>
    <row r="9" spans="2:68" s="52" customFormat="1" ht="15" customHeight="1">
      <c r="B9" s="285" t="s">
        <v>333</v>
      </c>
      <c r="C9" s="285"/>
      <c r="D9" s="119">
        <v>441</v>
      </c>
      <c r="E9" s="119">
        <v>487.1</v>
      </c>
      <c r="F9" s="119">
        <v>516.79999999999995</v>
      </c>
      <c r="G9" s="119">
        <v>541.5</v>
      </c>
      <c r="H9" s="119">
        <v>546.20000000000005</v>
      </c>
      <c r="I9" s="119">
        <v>467.9</v>
      </c>
      <c r="J9" s="119">
        <v>-946.2</v>
      </c>
      <c r="K9" s="119">
        <v>-1909.6</v>
      </c>
      <c r="L9" s="119">
        <v>311.3</v>
      </c>
      <c r="M9" s="119">
        <v>1411.2</v>
      </c>
      <c r="N9" s="119">
        <v>1930.7</v>
      </c>
      <c r="O9" s="119">
        <v>1994</v>
      </c>
      <c r="P9" s="119">
        <v>4249.2</v>
      </c>
      <c r="Q9" s="119">
        <v>-2017.7</v>
      </c>
      <c r="R9" s="119">
        <v>29517365.600000001</v>
      </c>
      <c r="S9" s="119">
        <v>261090.75700000059</v>
      </c>
      <c r="T9" s="119">
        <v>238860765.39999998</v>
      </c>
      <c r="U9" s="119">
        <v>77.086300000000207</v>
      </c>
      <c r="V9" s="119">
        <v>395.74020000000019</v>
      </c>
      <c r="W9" s="119">
        <v>548.17699999999991</v>
      </c>
      <c r="X9" s="119">
        <v>680.91270000000009</v>
      </c>
      <c r="Y9" s="119">
        <v>391.01589000000001</v>
      </c>
      <c r="Z9" s="119">
        <v>547.04917</v>
      </c>
      <c r="AA9" s="119">
        <v>-48.802960000000098</v>
      </c>
      <c r="AB9" s="119">
        <v>864</v>
      </c>
      <c r="AC9" s="119">
        <v>1432.8</v>
      </c>
      <c r="AD9" s="119">
        <v>1408.5980000000002</v>
      </c>
      <c r="AE9" s="119">
        <v>1559.0730000000001</v>
      </c>
      <c r="AF9" s="119">
        <v>1988.4630000000002</v>
      </c>
      <c r="AG9" s="119">
        <v>2420.1210000000001</v>
      </c>
      <c r="AH9" s="119">
        <v>3293.6803</v>
      </c>
      <c r="AI9" s="119">
        <v>3988.5879020600005</v>
      </c>
      <c r="AJ9" s="119">
        <v>5009.202763790001</v>
      </c>
      <c r="AK9" s="119">
        <v>5842.1599655699993</v>
      </c>
      <c r="AL9" s="119">
        <v>7005.7179999999998</v>
      </c>
      <c r="AM9" s="119">
        <v>7634.9920000000002</v>
      </c>
      <c r="AN9" s="119">
        <v>8629.6426448700004</v>
      </c>
      <c r="AO9" s="119">
        <v>9936.3029999999999</v>
      </c>
      <c r="AP9" s="119">
        <v>11391.915999999999</v>
      </c>
      <c r="AQ9" s="119">
        <v>13561.17</v>
      </c>
      <c r="AR9" s="119">
        <v>16414.093000000001</v>
      </c>
      <c r="AS9" s="119">
        <v>19814.557000000001</v>
      </c>
      <c r="AT9" s="119">
        <v>23617.496000000003</v>
      </c>
      <c r="AU9" s="119">
        <v>27539.394</v>
      </c>
      <c r="AV9" s="119">
        <v>31143.992000000006</v>
      </c>
      <c r="AW9" s="119">
        <v>40011.320680309989</v>
      </c>
      <c r="AX9" s="119">
        <v>41690.744648472384</v>
      </c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</row>
    <row r="10" spans="2:68" ht="15" customHeight="1">
      <c r="B10" s="154" t="s">
        <v>147</v>
      </c>
      <c r="C10" s="129"/>
      <c r="D10" s="155">
        <v>215.5</v>
      </c>
      <c r="E10" s="155">
        <v>241.8</v>
      </c>
      <c r="F10" s="155">
        <v>257.39999999999998</v>
      </c>
      <c r="G10" s="155">
        <v>264.39999999999998</v>
      </c>
      <c r="H10" s="155">
        <v>249.2</v>
      </c>
      <c r="I10" s="155">
        <v>413.9</v>
      </c>
      <c r="J10" s="155">
        <v>541.5</v>
      </c>
      <c r="K10" s="155">
        <v>229.8</v>
      </c>
      <c r="L10" s="155">
        <v>266.60000000000002</v>
      </c>
      <c r="M10" s="155">
        <v>1495.4</v>
      </c>
      <c r="N10" s="155">
        <v>2062.6999999999998</v>
      </c>
      <c r="O10" s="155">
        <v>2591.1999999999998</v>
      </c>
      <c r="P10" s="155">
        <v>5738.9</v>
      </c>
      <c r="Q10" s="155">
        <v>2794</v>
      </c>
      <c r="R10" s="155">
        <v>29517365.600000001</v>
      </c>
      <c r="S10" s="155">
        <v>275787.15700000059</v>
      </c>
      <c r="T10" s="155">
        <v>166684140.19999999</v>
      </c>
      <c r="U10" s="155">
        <v>52.381700000000137</v>
      </c>
      <c r="V10" s="155">
        <v>223.72120000000018</v>
      </c>
      <c r="W10" s="155">
        <v>283.81439999999998</v>
      </c>
      <c r="X10" s="155">
        <v>278.58510000000001</v>
      </c>
      <c r="Y10" s="155">
        <v>55.2</v>
      </c>
      <c r="Z10" s="155">
        <v>84</v>
      </c>
      <c r="AA10" s="155">
        <v>-711.5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55">
        <v>0</v>
      </c>
      <c r="AP10" s="155">
        <v>0</v>
      </c>
      <c r="AQ10" s="155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0</v>
      </c>
      <c r="AW10" s="155">
        <v>0</v>
      </c>
      <c r="AX10" s="155">
        <v>0</v>
      </c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</row>
    <row r="11" spans="2:68" ht="15" customHeight="1">
      <c r="B11" s="154" t="s">
        <v>148</v>
      </c>
      <c r="C11" s="129"/>
      <c r="D11" s="155">
        <v>79.3</v>
      </c>
      <c r="E11" s="155">
        <v>84.6</v>
      </c>
      <c r="F11" s="155">
        <v>92.7</v>
      </c>
      <c r="G11" s="155">
        <v>103.7</v>
      </c>
      <c r="H11" s="155">
        <v>104.5</v>
      </c>
      <c r="I11" s="155">
        <v>-0.7</v>
      </c>
      <c r="J11" s="155">
        <v>-801.5</v>
      </c>
      <c r="K11" s="155">
        <v>-1231.9000000000001</v>
      </c>
      <c r="L11" s="155">
        <v>166.4</v>
      </c>
      <c r="M11" s="155">
        <v>321.7</v>
      </c>
      <c r="N11" s="155">
        <v>387.5</v>
      </c>
      <c r="O11" s="155">
        <v>322.60000000000002</v>
      </c>
      <c r="P11" s="155">
        <v>860.6</v>
      </c>
      <c r="Q11" s="155">
        <v>0</v>
      </c>
      <c r="R11" s="155">
        <v>0</v>
      </c>
      <c r="S11" s="155">
        <v>0</v>
      </c>
      <c r="T11" s="155">
        <v>71755329.5</v>
      </c>
      <c r="U11" s="155">
        <v>5.6591000000000804</v>
      </c>
      <c r="V11" s="155">
        <v>62.389800000000037</v>
      </c>
      <c r="W11" s="155">
        <v>89.82529999999997</v>
      </c>
      <c r="X11" s="155">
        <v>148.37400000000002</v>
      </c>
      <c r="Y11" s="155">
        <v>54.664209999999997</v>
      </c>
      <c r="Z11" s="155">
        <v>76.340950000000007</v>
      </c>
      <c r="AA11" s="155">
        <v>96.30865</v>
      </c>
      <c r="AB11" s="155">
        <v>69</v>
      </c>
      <c r="AC11" s="155">
        <v>185.1</v>
      </c>
      <c r="AD11" s="155">
        <v>340.97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  <c r="AQ11" s="155">
        <v>0</v>
      </c>
      <c r="AR11" s="155">
        <v>0</v>
      </c>
      <c r="AS11" s="155">
        <v>0</v>
      </c>
      <c r="AT11" s="155">
        <v>0</v>
      </c>
      <c r="AU11" s="155">
        <v>0</v>
      </c>
      <c r="AV11" s="155">
        <v>0</v>
      </c>
      <c r="AW11" s="155">
        <v>0</v>
      </c>
      <c r="AX11" s="155">
        <v>0</v>
      </c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</row>
    <row r="12" spans="2:68" ht="15" customHeight="1">
      <c r="B12" s="154" t="s">
        <v>149</v>
      </c>
      <c r="C12" s="129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27.2</v>
      </c>
      <c r="J12" s="155">
        <v>2.1</v>
      </c>
      <c r="K12" s="155">
        <v>9.1</v>
      </c>
      <c r="L12" s="155">
        <v>-6.4</v>
      </c>
      <c r="M12" s="155">
        <v>-40.299999999999997</v>
      </c>
      <c r="N12" s="155">
        <v>-105.3</v>
      </c>
      <c r="O12" s="155">
        <v>-275.10000000000002</v>
      </c>
      <c r="P12" s="155">
        <v>-835.7</v>
      </c>
      <c r="Q12" s="155">
        <v>0</v>
      </c>
      <c r="R12" s="155">
        <v>0</v>
      </c>
      <c r="S12" s="155">
        <v>0</v>
      </c>
      <c r="T12" s="155">
        <v>30253.200000000001</v>
      </c>
      <c r="U12" s="155">
        <v>-1.2312000000000012</v>
      </c>
      <c r="V12" s="155">
        <v>21.817999999999984</v>
      </c>
      <c r="W12" s="155">
        <v>37.080199999999991</v>
      </c>
      <c r="X12" s="155">
        <v>40.49369999999999</v>
      </c>
      <c r="Y12" s="155">
        <v>9.8900199999999998</v>
      </c>
      <c r="Z12" s="155">
        <v>18.978069999999999</v>
      </c>
      <c r="AA12" s="155">
        <v>10.180210000000001</v>
      </c>
      <c r="AB12" s="155">
        <v>11</v>
      </c>
      <c r="AC12" s="155">
        <v>-36.6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</row>
    <row r="13" spans="2:68" ht="15" customHeight="1">
      <c r="B13" s="154" t="s">
        <v>150</v>
      </c>
      <c r="C13" s="129"/>
      <c r="D13" s="155">
        <v>73.099999999999994</v>
      </c>
      <c r="E13" s="155">
        <v>75.900000000000006</v>
      </c>
      <c r="F13" s="155">
        <v>80.5</v>
      </c>
      <c r="G13" s="155">
        <v>87.899999999999864</v>
      </c>
      <c r="H13" s="155">
        <v>102.7</v>
      </c>
      <c r="I13" s="155">
        <v>11.2</v>
      </c>
      <c r="J13" s="155">
        <v>-440.4</v>
      </c>
      <c r="K13" s="155">
        <v>-560.70000000000005</v>
      </c>
      <c r="L13" s="155">
        <v>242.1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</row>
    <row r="14" spans="2:68" ht="15" customHeight="1">
      <c r="B14" s="154" t="s">
        <v>151</v>
      </c>
      <c r="C14" s="129"/>
      <c r="D14" s="155">
        <v>8.6999999999999993</v>
      </c>
      <c r="E14" s="155">
        <v>9.4</v>
      </c>
      <c r="F14" s="155">
        <v>10.4</v>
      </c>
      <c r="G14" s="155">
        <v>10.199999999999999</v>
      </c>
      <c r="H14" s="155">
        <v>10.4</v>
      </c>
      <c r="I14" s="155">
        <v>12.2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</row>
    <row r="15" spans="2:68" ht="15" customHeight="1">
      <c r="B15" s="154" t="s">
        <v>186</v>
      </c>
      <c r="C15" s="170"/>
      <c r="D15" s="121">
        <v>12.5</v>
      </c>
      <c r="E15" s="121">
        <v>16.600000000000001</v>
      </c>
      <c r="F15" s="121">
        <v>22.8</v>
      </c>
      <c r="G15" s="121">
        <v>21</v>
      </c>
      <c r="H15" s="121">
        <v>26.8</v>
      </c>
      <c r="I15" s="121">
        <v>-1.8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</row>
    <row r="16" spans="2:68" ht="15" customHeight="1">
      <c r="B16" s="154" t="s">
        <v>181</v>
      </c>
      <c r="C16" s="170"/>
      <c r="D16" s="121">
        <v>22.6</v>
      </c>
      <c r="E16" s="121">
        <v>23.5</v>
      </c>
      <c r="F16" s="121">
        <v>22.7</v>
      </c>
      <c r="G16" s="121">
        <v>20.9</v>
      </c>
      <c r="H16" s="121">
        <v>21.5</v>
      </c>
      <c r="I16" s="121">
        <v>22.4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</row>
    <row r="17" spans="2:68" ht="15" customHeight="1">
      <c r="B17" s="154" t="s">
        <v>154</v>
      </c>
      <c r="C17" s="129"/>
      <c r="D17" s="155">
        <v>16.5</v>
      </c>
      <c r="E17" s="155">
        <v>19.8</v>
      </c>
      <c r="F17" s="155">
        <v>13.9</v>
      </c>
      <c r="G17" s="155">
        <v>15.1</v>
      </c>
      <c r="H17" s="155">
        <v>16.5</v>
      </c>
      <c r="I17" s="155">
        <v>17.100000000000001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</row>
    <row r="18" spans="2:68" ht="15" customHeight="1">
      <c r="B18" s="154" t="s">
        <v>155</v>
      </c>
      <c r="C18" s="129"/>
      <c r="D18" s="155">
        <v>12.8</v>
      </c>
      <c r="E18" s="155">
        <v>15.5</v>
      </c>
      <c r="F18" s="155">
        <v>16.399999999999999</v>
      </c>
      <c r="G18" s="155">
        <v>18.3</v>
      </c>
      <c r="H18" s="155">
        <v>9.6</v>
      </c>
      <c r="I18" s="155">
        <v>3.4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  <c r="AQ18" s="155">
        <v>0</v>
      </c>
      <c r="AR18" s="155">
        <v>0</v>
      </c>
      <c r="AS18" s="155">
        <v>0</v>
      </c>
      <c r="AT18" s="155">
        <v>0</v>
      </c>
      <c r="AU18" s="155">
        <v>0</v>
      </c>
      <c r="AV18" s="155">
        <v>0</v>
      </c>
      <c r="AW18" s="155">
        <v>0</v>
      </c>
      <c r="AX18" s="155">
        <v>0</v>
      </c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</row>
    <row r="19" spans="2:68" ht="15" customHeight="1">
      <c r="B19" s="154" t="s">
        <v>182</v>
      </c>
      <c r="C19" s="129"/>
      <c r="D19" s="155">
        <v>0</v>
      </c>
      <c r="E19" s="155">
        <v>0</v>
      </c>
      <c r="F19" s="155">
        <v>0</v>
      </c>
      <c r="G19" s="155">
        <v>0</v>
      </c>
      <c r="H19" s="155">
        <v>5</v>
      </c>
      <c r="I19" s="155">
        <v>2.5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</row>
    <row r="20" spans="2:68" ht="15" customHeight="1">
      <c r="B20" s="154" t="s">
        <v>157</v>
      </c>
      <c r="C20" s="129"/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-39.5</v>
      </c>
      <c r="J20" s="155">
        <v>-247.9</v>
      </c>
      <c r="K20" s="155">
        <v>-355.9</v>
      </c>
      <c r="L20" s="155">
        <v>-357.4</v>
      </c>
      <c r="M20" s="155">
        <v>-365.6</v>
      </c>
      <c r="N20" s="155">
        <v>-414.2</v>
      </c>
      <c r="O20" s="155">
        <v>-644.70000000000005</v>
      </c>
      <c r="P20" s="155">
        <v>-1514.6</v>
      </c>
      <c r="Q20" s="155">
        <v>-4811.7</v>
      </c>
      <c r="R20" s="121">
        <v>0</v>
      </c>
      <c r="S20" s="155">
        <v>-14696.4</v>
      </c>
      <c r="T20" s="155">
        <v>391042.5</v>
      </c>
      <c r="U20" s="155">
        <v>-20.354900000000008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spans="2:68" ht="15" customHeight="1">
      <c r="B21" s="154" t="s">
        <v>187</v>
      </c>
      <c r="C21" s="129"/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9.3537999999999997</v>
      </c>
      <c r="V21" s="155">
        <v>11.568200000000004</v>
      </c>
      <c r="W21" s="155">
        <v>15.111800000000017</v>
      </c>
      <c r="X21" s="155">
        <v>21.246000000000038</v>
      </c>
      <c r="Y21" s="155">
        <v>27.551220000000001</v>
      </c>
      <c r="Z21" s="155">
        <v>42.090499999999999</v>
      </c>
      <c r="AA21" s="155">
        <v>60.945700000000002</v>
      </c>
      <c r="AB21" s="155">
        <v>73</v>
      </c>
      <c r="AC21" s="155">
        <v>107.5</v>
      </c>
      <c r="AD21" s="155">
        <v>101.56100000000001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2:68" ht="15" customHeight="1">
      <c r="B22" s="154" t="s">
        <v>159</v>
      </c>
      <c r="C22" s="129"/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10.895100000000003</v>
      </c>
      <c r="V22" s="155">
        <v>15.988100000000003</v>
      </c>
      <c r="W22" s="155">
        <v>19.392299999999977</v>
      </c>
      <c r="X22" s="155">
        <v>24.866899999999987</v>
      </c>
      <c r="Y22" s="155">
        <v>25.113679999999999</v>
      </c>
      <c r="Z22" s="155">
        <v>40.198459999999997</v>
      </c>
      <c r="AA22" s="155">
        <v>60.582700000000003</v>
      </c>
      <c r="AB22" s="155">
        <v>79</v>
      </c>
      <c r="AC22" s="155">
        <v>140.4</v>
      </c>
      <c r="AD22" s="155">
        <v>228.661</v>
      </c>
      <c r="AE22" s="155">
        <v>360.24400000000003</v>
      </c>
      <c r="AF22" s="155">
        <v>482.48099999999999</v>
      </c>
      <c r="AG22" s="155">
        <v>626.17200000000003</v>
      </c>
      <c r="AH22" s="155">
        <v>800.2106</v>
      </c>
      <c r="AI22" s="155">
        <v>1038.9100143400001</v>
      </c>
      <c r="AJ22" s="155">
        <v>1321.51920002</v>
      </c>
      <c r="AK22" s="155">
        <v>1523.83552717</v>
      </c>
      <c r="AL22" s="155">
        <v>1787.3340000000001</v>
      </c>
      <c r="AM22" s="155">
        <v>2029.65</v>
      </c>
      <c r="AN22" s="155">
        <v>2280.19544387</v>
      </c>
      <c r="AO22" s="171">
        <v>2767.2129999999997</v>
      </c>
      <c r="AP22" s="177">
        <v>3202.1030000000001</v>
      </c>
      <c r="AQ22" s="177">
        <v>3842.5920000000001</v>
      </c>
      <c r="AR22" s="177">
        <v>4512.6980000000003</v>
      </c>
      <c r="AS22" s="177">
        <v>5363.4779999999992</v>
      </c>
      <c r="AT22" s="177">
        <v>6349.7929999999997</v>
      </c>
      <c r="AU22" s="177">
        <v>7343.8499999999995</v>
      </c>
      <c r="AV22" s="177">
        <v>8364.8850000000002</v>
      </c>
      <c r="AW22" s="177">
        <v>9370.9010211599834</v>
      </c>
      <c r="AX22" s="177">
        <v>10144.641075899994</v>
      </c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</row>
    <row r="23" spans="2:68" ht="15" customHeight="1">
      <c r="B23" s="154" t="s">
        <v>183</v>
      </c>
      <c r="C23" s="129"/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10.509500000000001</v>
      </c>
      <c r="V23" s="155">
        <v>11.150599999999997</v>
      </c>
      <c r="W23" s="155">
        <v>15.454199999999986</v>
      </c>
      <c r="X23" s="155">
        <v>17.158600000000035</v>
      </c>
      <c r="Y23" s="155">
        <v>34.601239999999997</v>
      </c>
      <c r="Z23" s="155">
        <v>60.449080000000002</v>
      </c>
      <c r="AA23" s="155">
        <v>73.843729999999994</v>
      </c>
      <c r="AB23" s="155">
        <v>93</v>
      </c>
      <c r="AC23" s="155">
        <v>164.3</v>
      </c>
      <c r="AD23" s="155">
        <v>224.191</v>
      </c>
      <c r="AE23" s="155">
        <v>267.79000000000002</v>
      </c>
      <c r="AF23" s="155">
        <v>321.48500000000001</v>
      </c>
      <c r="AG23" s="155">
        <v>435.59100000000001</v>
      </c>
      <c r="AH23" s="155">
        <v>717.5222</v>
      </c>
      <c r="AI23" s="155">
        <v>819.65188835000004</v>
      </c>
      <c r="AJ23" s="155">
        <v>1091.22791977</v>
      </c>
      <c r="AK23" s="155">
        <v>1245.3786139700001</v>
      </c>
      <c r="AL23" s="155">
        <v>1576.529</v>
      </c>
      <c r="AM23" s="155">
        <v>1791.078</v>
      </c>
      <c r="AN23" s="155">
        <v>2109.0343838200001</v>
      </c>
      <c r="AO23" s="171">
        <v>2269.7650000000003</v>
      </c>
      <c r="AP23" s="177">
        <v>2582.4480000000003</v>
      </c>
      <c r="AQ23" s="177">
        <v>3327.9810000000002</v>
      </c>
      <c r="AR23" s="177">
        <v>4359.29</v>
      </c>
      <c r="AS23" s="177">
        <v>4837.3320000000003</v>
      </c>
      <c r="AT23" s="177">
        <v>6249.8730000000014</v>
      </c>
      <c r="AU23" s="177">
        <v>6967.527</v>
      </c>
      <c r="AV23" s="177">
        <v>7955.8140000000003</v>
      </c>
      <c r="AW23" s="177">
        <v>9567.6697825800002</v>
      </c>
      <c r="AX23" s="177">
        <v>9729.9636849700037</v>
      </c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</row>
    <row r="24" spans="2:68" ht="15" customHeight="1">
      <c r="B24" s="154" t="s">
        <v>188</v>
      </c>
      <c r="C24" s="129"/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9.8731999999999971</v>
      </c>
      <c r="V24" s="155">
        <v>20.570899999999995</v>
      </c>
      <c r="W24" s="155">
        <v>37.956999999999994</v>
      </c>
      <c r="X24" s="155">
        <v>52.754100000000051</v>
      </c>
      <c r="Y24" s="155">
        <v>57.110520000000001</v>
      </c>
      <c r="Z24" s="155">
        <v>71.398849999999996</v>
      </c>
      <c r="AA24" s="155">
        <v>92.465260000000001</v>
      </c>
      <c r="AB24" s="155">
        <v>113</v>
      </c>
      <c r="AC24" s="155">
        <v>205.3</v>
      </c>
      <c r="AD24" s="155">
        <v>272.846</v>
      </c>
      <c r="AE24" s="155">
        <v>336.95699999999999</v>
      </c>
      <c r="AF24" s="155">
        <v>439.11200000000002</v>
      </c>
      <c r="AG24" s="155">
        <v>537.197</v>
      </c>
      <c r="AH24" s="155">
        <v>652.44069999999999</v>
      </c>
      <c r="AI24" s="155">
        <v>840.03542363999998</v>
      </c>
      <c r="AJ24" s="155">
        <v>1013.00491661</v>
      </c>
      <c r="AK24" s="155">
        <v>1256.47884144</v>
      </c>
      <c r="AL24" s="155">
        <v>1678.4269999999999</v>
      </c>
      <c r="AM24" s="155">
        <v>1928.617</v>
      </c>
      <c r="AN24" s="155">
        <v>2378.3017083499999</v>
      </c>
      <c r="AO24" s="171">
        <v>2837.2370000000001</v>
      </c>
      <c r="AP24" s="177">
        <v>3420.85</v>
      </c>
      <c r="AQ24" s="177">
        <v>3757.95</v>
      </c>
      <c r="AR24" s="177">
        <v>4684.2309999999998</v>
      </c>
      <c r="AS24" s="177">
        <v>5741.3720000000003</v>
      </c>
      <c r="AT24" s="177">
        <v>6527.9840000000004</v>
      </c>
      <c r="AU24" s="177">
        <v>7991.2849999999999</v>
      </c>
      <c r="AV24" s="177">
        <v>9204.6239999999998</v>
      </c>
      <c r="AW24" s="177">
        <v>10653.985453800007</v>
      </c>
      <c r="AX24" s="177">
        <v>11273.338029182398</v>
      </c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</row>
    <row r="25" spans="2:68" ht="15" customHeight="1">
      <c r="B25" s="154" t="s">
        <v>162</v>
      </c>
      <c r="C25" s="129"/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7.8088999999999977</v>
      </c>
      <c r="W25" s="155">
        <v>17.397199999999998</v>
      </c>
      <c r="X25" s="155">
        <v>22.868200000000002</v>
      </c>
      <c r="Y25" s="155">
        <v>23.826899999999998</v>
      </c>
      <c r="Z25" s="155">
        <v>36.500050000000002</v>
      </c>
      <c r="AA25" s="155">
        <v>50.71658</v>
      </c>
      <c r="AB25" s="155">
        <v>79</v>
      </c>
      <c r="AC25" s="155">
        <v>118</v>
      </c>
      <c r="AD25" s="155">
        <v>200.11199999999999</v>
      </c>
      <c r="AE25" s="155">
        <v>244.761</v>
      </c>
      <c r="AF25" s="155">
        <v>247.69200000000001</v>
      </c>
      <c r="AG25" s="155">
        <v>238.79900000000001</v>
      </c>
      <c r="AH25" s="155">
        <v>407.6669</v>
      </c>
      <c r="AI25" s="155">
        <v>522.86177514999997</v>
      </c>
      <c r="AJ25" s="155">
        <v>628.49649231000001</v>
      </c>
      <c r="AK25" s="155">
        <v>717.61028938000004</v>
      </c>
      <c r="AL25" s="155">
        <v>736.82399999999996</v>
      </c>
      <c r="AM25" s="155">
        <v>771.59500000000003</v>
      </c>
      <c r="AN25" s="155">
        <v>815.47038822000002</v>
      </c>
      <c r="AO25" s="171">
        <v>1009.934</v>
      </c>
      <c r="AP25" s="177">
        <v>1122.201</v>
      </c>
      <c r="AQ25" s="177">
        <v>1327.7239999999999</v>
      </c>
      <c r="AR25" s="177">
        <v>1505.932</v>
      </c>
      <c r="AS25" s="177">
        <v>1762.7069999999999</v>
      </c>
      <c r="AT25" s="177">
        <v>2038.364</v>
      </c>
      <c r="AU25" s="177">
        <v>2275.3980000000001</v>
      </c>
      <c r="AV25" s="177">
        <v>2356.2250000000004</v>
      </c>
      <c r="AW25" s="177">
        <v>2499.3732681200013</v>
      </c>
      <c r="AX25" s="177">
        <v>1913.2971078999999</v>
      </c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</row>
    <row r="26" spans="2:68" ht="15" customHeight="1">
      <c r="B26" s="154" t="s">
        <v>320</v>
      </c>
      <c r="C26" s="129"/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10.189500000000002</v>
      </c>
      <c r="W26" s="155">
        <v>13.447199999999981</v>
      </c>
      <c r="X26" s="155">
        <v>18.481799999999964</v>
      </c>
      <c r="Y26" s="155">
        <v>22.16516</v>
      </c>
      <c r="Z26" s="155">
        <v>31.9619</v>
      </c>
      <c r="AA26" s="155">
        <v>55.014949999999999</v>
      </c>
      <c r="AB26" s="155">
        <v>84</v>
      </c>
      <c r="AC26" s="155">
        <v>152.5</v>
      </c>
      <c r="AD26" s="155">
        <v>206.191</v>
      </c>
      <c r="AE26" s="155">
        <v>220.41800000000001</v>
      </c>
      <c r="AF26" s="155">
        <v>301.43799999999999</v>
      </c>
      <c r="AG26" s="155">
        <v>384.505</v>
      </c>
      <c r="AH26" s="155">
        <v>368.11950000000002</v>
      </c>
      <c r="AI26" s="155">
        <v>400.75017947999999</v>
      </c>
      <c r="AJ26" s="155">
        <v>434.68267768999999</v>
      </c>
      <c r="AK26" s="155">
        <v>520.37253668000005</v>
      </c>
      <c r="AL26" s="155">
        <v>624.51900000000001</v>
      </c>
      <c r="AM26" s="155">
        <v>648.721</v>
      </c>
      <c r="AN26" s="155">
        <v>772.00594688000001</v>
      </c>
      <c r="AO26" s="171">
        <v>761.93700000000001</v>
      </c>
      <c r="AP26" s="177">
        <v>772.87</v>
      </c>
      <c r="AQ26" s="177">
        <v>945.45299999999997</v>
      </c>
      <c r="AR26" s="177">
        <v>971.65100000000007</v>
      </c>
      <c r="AS26" s="177">
        <v>1148.2349999999999</v>
      </c>
      <c r="AT26" s="177">
        <v>1365.3799999999999</v>
      </c>
      <c r="AU26" s="177">
        <v>1581.6210000000001</v>
      </c>
      <c r="AV26" s="177">
        <v>1624.2530000000002</v>
      </c>
      <c r="AW26" s="177">
        <v>1870.6484748799996</v>
      </c>
      <c r="AX26" s="177">
        <v>1900.22929286</v>
      </c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</row>
    <row r="27" spans="2:68" ht="15" customHeight="1">
      <c r="B27" s="154" t="s">
        <v>189</v>
      </c>
      <c r="C27" s="129"/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10.535</v>
      </c>
      <c r="W27" s="155">
        <v>18.697400000000002</v>
      </c>
      <c r="X27" s="155">
        <v>26.469300000000004</v>
      </c>
      <c r="Y27" s="155">
        <v>20.426600000000001</v>
      </c>
      <c r="Z27" s="155">
        <v>27.233029999999999</v>
      </c>
      <c r="AA27" s="155">
        <v>54.485759999999999</v>
      </c>
      <c r="AB27" s="155">
        <v>94</v>
      </c>
      <c r="AC27" s="155">
        <v>185.9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5"/>
      <c r="AU27" s="155">
        <v>0</v>
      </c>
      <c r="AV27" s="155">
        <v>0</v>
      </c>
      <c r="AW27" s="155">
        <v>0</v>
      </c>
      <c r="AX27" s="155">
        <v>0</v>
      </c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</row>
    <row r="28" spans="2:68" ht="15" customHeight="1">
      <c r="B28" s="154" t="s">
        <v>164</v>
      </c>
      <c r="C28" s="129"/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18.695700000000002</v>
      </c>
      <c r="Y28" s="155">
        <v>14.7141</v>
      </c>
      <c r="Z28" s="155">
        <v>20.989419999999999</v>
      </c>
      <c r="AA28" s="155">
        <v>18.790800000000001</v>
      </c>
      <c r="AB28" s="155">
        <v>34</v>
      </c>
      <c r="AC28" s="155"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5">
        <v>0</v>
      </c>
      <c r="AR28" s="155">
        <v>0</v>
      </c>
      <c r="AS28" s="155">
        <v>0</v>
      </c>
      <c r="AT28" s="155"/>
      <c r="AU28" s="155">
        <v>0</v>
      </c>
      <c r="AV28" s="155">
        <v>0</v>
      </c>
      <c r="AW28" s="155">
        <v>0</v>
      </c>
      <c r="AX28" s="155">
        <v>0</v>
      </c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</row>
    <row r="29" spans="2:68" ht="15" customHeight="1">
      <c r="B29" s="154" t="s">
        <v>165</v>
      </c>
      <c r="C29" s="129"/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10.9193</v>
      </c>
      <c r="Y29" s="155">
        <v>12.622769999999999</v>
      </c>
      <c r="Z29" s="155">
        <v>0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0</v>
      </c>
      <c r="AO29" s="155">
        <v>0</v>
      </c>
      <c r="AP29" s="155">
        <v>0</v>
      </c>
      <c r="AQ29" s="155">
        <v>0</v>
      </c>
      <c r="AR29" s="155">
        <v>0</v>
      </c>
      <c r="AS29" s="155">
        <v>0</v>
      </c>
      <c r="AT29" s="155"/>
      <c r="AU29" s="155">
        <v>0</v>
      </c>
      <c r="AV29" s="155">
        <v>0</v>
      </c>
      <c r="AW29" s="155">
        <v>0</v>
      </c>
      <c r="AX29" s="155">
        <v>0</v>
      </c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</row>
    <row r="30" spans="2:68" ht="15" customHeight="1">
      <c r="B30" s="154" t="s">
        <v>166</v>
      </c>
      <c r="C30" s="129"/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13.740919999999999</v>
      </c>
      <c r="Z30" s="155">
        <v>12.49807</v>
      </c>
      <c r="AA30" s="155">
        <v>56.027909999999999</v>
      </c>
      <c r="AB30" s="155">
        <v>66</v>
      </c>
      <c r="AC30" s="155">
        <v>69.3</v>
      </c>
      <c r="AD30" s="155">
        <v>133.21100000000001</v>
      </c>
      <c r="AE30" s="155">
        <v>128.90299999999999</v>
      </c>
      <c r="AF30" s="155">
        <v>196.255</v>
      </c>
      <c r="AG30" s="155">
        <v>197.857</v>
      </c>
      <c r="AH30" s="155">
        <v>186.1001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5">
        <v>0</v>
      </c>
      <c r="AR30" s="155">
        <v>0</v>
      </c>
      <c r="AS30" s="155">
        <v>0</v>
      </c>
      <c r="AT30" s="155"/>
      <c r="AU30" s="155">
        <v>0</v>
      </c>
      <c r="AV30" s="155">
        <v>0</v>
      </c>
      <c r="AW30" s="155">
        <v>0</v>
      </c>
      <c r="AX30" s="155">
        <v>0</v>
      </c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2:68" ht="15" customHeight="1">
      <c r="B31" s="154" t="s">
        <v>321</v>
      </c>
      <c r="C31" s="129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>
        <v>520.60900000000004</v>
      </c>
      <c r="AT31" s="155">
        <v>559.28600000000006</v>
      </c>
      <c r="AU31" s="155">
        <v>617.01800000000014</v>
      </c>
      <c r="AV31" s="155">
        <v>702.18299999999999</v>
      </c>
      <c r="AW31" s="155">
        <v>-97.184661020000007</v>
      </c>
      <c r="AX31" s="155">
        <v>304.75459595000001</v>
      </c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2:68" ht="15" customHeight="1">
      <c r="B32" s="154" t="s">
        <v>465</v>
      </c>
      <c r="C32" s="129"/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220.70230742000001</v>
      </c>
      <c r="AJ32" s="155">
        <v>245.04140315000001</v>
      </c>
      <c r="AK32" s="155">
        <v>295.21789074999998</v>
      </c>
      <c r="AL32" s="155">
        <v>337.27800000000002</v>
      </c>
      <c r="AM32" s="155">
        <v>301.63099999999997</v>
      </c>
      <c r="AN32" s="155">
        <v>274.63477373000001</v>
      </c>
      <c r="AO32" s="171">
        <v>290.21699999999998</v>
      </c>
      <c r="AP32" s="171">
        <v>291.44399999999996</v>
      </c>
      <c r="AQ32" s="171">
        <v>359.47</v>
      </c>
      <c r="AR32" s="171">
        <v>380.291</v>
      </c>
      <c r="AS32" s="171">
        <v>440.82400000000001</v>
      </c>
      <c r="AT32" s="171">
        <v>526.81600000000003</v>
      </c>
      <c r="AU32" s="171">
        <v>762.69500000000005</v>
      </c>
      <c r="AV32" s="171">
        <v>936.00799999999992</v>
      </c>
      <c r="AW32" s="171">
        <v>1000.27545114</v>
      </c>
      <c r="AX32" s="171">
        <v>1018.5173177400004</v>
      </c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</row>
    <row r="33" spans="2:68" ht="15" customHeight="1">
      <c r="B33" s="154" t="s">
        <v>190</v>
      </c>
      <c r="C33" s="129"/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19.388549999999999</v>
      </c>
      <c r="Z33" s="155">
        <v>24.410789999999999</v>
      </c>
      <c r="AA33" s="155">
        <v>33.334789999999998</v>
      </c>
      <c r="AB33" s="155">
        <v>69</v>
      </c>
      <c r="AC33" s="155">
        <v>116.3</v>
      </c>
      <c r="AD33" s="155">
        <v>-299.14499999999998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>
        <v>0</v>
      </c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</row>
    <row r="34" spans="2:68" ht="15" customHeight="1">
      <c r="B34" s="154" t="s">
        <v>168</v>
      </c>
      <c r="C34" s="129"/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24.8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155">
        <v>0</v>
      </c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</row>
    <row r="35" spans="2:68" ht="15" customHeight="1">
      <c r="B35" s="154" t="s">
        <v>169</v>
      </c>
      <c r="C35" s="129"/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163.69999999999999</v>
      </c>
      <c r="AN35" s="155">
        <v>0</v>
      </c>
      <c r="AO35" s="155">
        <v>0</v>
      </c>
      <c r="AP35" s="155">
        <v>0</v>
      </c>
      <c r="AQ35" s="155">
        <v>0</v>
      </c>
      <c r="AR35" s="155">
        <v>0</v>
      </c>
      <c r="AS35" s="155">
        <v>0</v>
      </c>
      <c r="AT35" s="155">
        <v>0</v>
      </c>
      <c r="AU35" s="155">
        <v>0</v>
      </c>
      <c r="AV35" s="155">
        <v>0</v>
      </c>
      <c r="AW35" s="155">
        <v>0</v>
      </c>
      <c r="AX35" s="155">
        <v>0</v>
      </c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</row>
    <row r="36" spans="2:68" ht="15" customHeight="1">
      <c r="B36" s="154" t="s">
        <v>170</v>
      </c>
      <c r="C36" s="129"/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161.62029999999999</v>
      </c>
      <c r="AI36" s="155">
        <v>145.67631367999999</v>
      </c>
      <c r="AJ36" s="155">
        <v>275.23015423999999</v>
      </c>
      <c r="AK36" s="155">
        <v>283.26626618</v>
      </c>
      <c r="AL36" s="155">
        <v>264.80700000000002</v>
      </c>
      <c r="AM36" s="155">
        <v>0</v>
      </c>
      <c r="AN36" s="155">
        <v>0</v>
      </c>
      <c r="AO36" s="155">
        <v>0</v>
      </c>
      <c r="AP36" s="155">
        <v>0</v>
      </c>
      <c r="AQ36" s="155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0</v>
      </c>
      <c r="AW36" s="155">
        <v>0</v>
      </c>
      <c r="AX36" s="155">
        <v>0</v>
      </c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</row>
    <row r="37" spans="2:68" ht="15" customHeight="1">
      <c r="B37" s="154" t="s">
        <v>455</v>
      </c>
      <c r="C37" s="129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>
        <v>380.67491158999997</v>
      </c>
      <c r="AX37" s="155">
        <v>412.99918663</v>
      </c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</row>
    <row r="38" spans="2:68" ht="15" customHeight="1">
      <c r="B38" s="154" t="s">
        <v>457</v>
      </c>
      <c r="C38" s="129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>
        <v>1303.3976955399999</v>
      </c>
      <c r="AM38" s="155">
        <v>1438.64885093</v>
      </c>
      <c r="AN38" s="155">
        <v>1800.0213088199998</v>
      </c>
      <c r="AO38" s="155">
        <v>1940.6686129999</v>
      </c>
      <c r="AP38" s="155">
        <v>2034.8717152099</v>
      </c>
      <c r="AQ38" s="155">
        <v>2546.5038125198998</v>
      </c>
      <c r="AR38" s="155">
        <v>3099.06525164</v>
      </c>
      <c r="AS38" s="155">
        <v>3526.3825099699998</v>
      </c>
      <c r="AT38" s="155">
        <v>3847.4688312199996</v>
      </c>
      <c r="AU38" s="155">
        <v>4167.9216589999996</v>
      </c>
      <c r="AV38" s="155">
        <v>4405.91973805</v>
      </c>
      <c r="AW38" s="155">
        <v>4764.9769780599991</v>
      </c>
      <c r="AX38" s="155">
        <v>4993.0043573399989</v>
      </c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spans="2:68" ht="15" customHeight="1">
      <c r="B39" s="129"/>
      <c r="C39" s="129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spans="2:68" s="52" customFormat="1" ht="15" customHeight="1">
      <c r="B40" s="284" t="s">
        <v>332</v>
      </c>
      <c r="C40" s="284"/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15.96068</v>
      </c>
      <c r="Z40" s="119">
        <v>33.173519999999996</v>
      </c>
      <c r="AA40" s="119">
        <v>35.787400000000005</v>
      </c>
      <c r="AB40" s="119">
        <v>41</v>
      </c>
      <c r="AC40" s="119">
        <v>54.1</v>
      </c>
      <c r="AD40" s="119">
        <v>89.841000000000008</v>
      </c>
      <c r="AE40" s="119">
        <v>95.549000000000007</v>
      </c>
      <c r="AF40" s="119">
        <v>146.58799999999999</v>
      </c>
      <c r="AG40" s="119">
        <v>173.69499999999999</v>
      </c>
      <c r="AH40" s="119">
        <v>261.32799999999997</v>
      </c>
      <c r="AI40" s="119">
        <f>SUM(AI41:AI44)</f>
        <v>202.37441297999999</v>
      </c>
      <c r="AJ40" s="119">
        <v>298.23109584999997</v>
      </c>
      <c r="AK40" s="119">
        <v>533.18995770000004</v>
      </c>
      <c r="AL40" s="119">
        <v>593.20000000000005</v>
      </c>
      <c r="AM40" s="119">
        <v>200.011</v>
      </c>
      <c r="AN40" s="119">
        <v>186.88325591</v>
      </c>
      <c r="AO40" s="119">
        <v>331.68099999999998</v>
      </c>
      <c r="AP40" s="119">
        <v>287.536</v>
      </c>
      <c r="AQ40" s="119">
        <v>392.67399999999998</v>
      </c>
      <c r="AR40" s="119">
        <v>575.01499999999999</v>
      </c>
      <c r="AS40" s="119">
        <v>701.09999999999991</v>
      </c>
      <c r="AT40" s="119">
        <v>1368.6780000000001</v>
      </c>
      <c r="AU40" s="119">
        <v>1642.0639999999999</v>
      </c>
      <c r="AV40" s="119">
        <v>1275.7429999999999</v>
      </c>
      <c r="AW40" s="119">
        <v>1197.8282469799992</v>
      </c>
      <c r="AX40" s="119">
        <v>1243.2370721800007</v>
      </c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</row>
    <row r="41" spans="2:68" ht="15" customHeight="1">
      <c r="B41" s="154" t="s">
        <v>466</v>
      </c>
      <c r="C41" s="129"/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5">
        <v>15.96068</v>
      </c>
      <c r="Z41" s="155">
        <v>16.067229999999999</v>
      </c>
      <c r="AA41" s="155">
        <v>16.60097</v>
      </c>
      <c r="AB41" s="155">
        <v>17</v>
      </c>
      <c r="AC41" s="155">
        <v>29.3</v>
      </c>
      <c r="AD41" s="155">
        <v>28.841000000000001</v>
      </c>
      <c r="AE41" s="155">
        <v>30.934000000000001</v>
      </c>
      <c r="AF41" s="155">
        <v>33.517000000000003</v>
      </c>
      <c r="AG41" s="155">
        <v>58.542999999999999</v>
      </c>
      <c r="AH41" s="155">
        <v>115.9663</v>
      </c>
      <c r="AI41" s="155">
        <v>0</v>
      </c>
      <c r="AJ41" s="155">
        <v>0</v>
      </c>
      <c r="AK41" s="155">
        <v>0</v>
      </c>
      <c r="AL41" s="155">
        <v>0</v>
      </c>
      <c r="AM41" s="155">
        <v>0</v>
      </c>
      <c r="AN41" s="155">
        <v>0</v>
      </c>
      <c r="AO41" s="155">
        <v>0</v>
      </c>
      <c r="AP41" s="155">
        <v>0</v>
      </c>
      <c r="AQ41" s="155">
        <v>0</v>
      </c>
      <c r="AR41" s="155">
        <v>0</v>
      </c>
      <c r="AS41" s="155">
        <v>0</v>
      </c>
      <c r="AT41" s="155">
        <v>0</v>
      </c>
      <c r="AU41" s="155">
        <v>0</v>
      </c>
      <c r="AV41" s="155">
        <v>0</v>
      </c>
      <c r="AW41" s="155">
        <v>0</v>
      </c>
      <c r="AX41" s="155">
        <v>0</v>
      </c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</row>
    <row r="42" spans="2:68" ht="15" customHeight="1">
      <c r="B42" s="154" t="s">
        <v>171</v>
      </c>
      <c r="C42" s="129"/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17.106290000000001</v>
      </c>
      <c r="AA42" s="155">
        <v>19.186430000000001</v>
      </c>
      <c r="AB42" s="155">
        <v>24</v>
      </c>
      <c r="AC42" s="155">
        <v>24.8</v>
      </c>
      <c r="AD42" s="155">
        <v>30.984000000000002</v>
      </c>
      <c r="AE42" s="155">
        <v>33.128999999999998</v>
      </c>
      <c r="AF42" s="155">
        <v>42.036999999999999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55">
        <v>0</v>
      </c>
      <c r="AP42" s="155">
        <v>0</v>
      </c>
      <c r="AQ42" s="155">
        <v>0</v>
      </c>
      <c r="AR42" s="155">
        <v>0</v>
      </c>
      <c r="AS42" s="155">
        <v>0</v>
      </c>
      <c r="AT42" s="155">
        <v>0</v>
      </c>
      <c r="AU42" s="155">
        <v>0</v>
      </c>
      <c r="AV42" s="155">
        <v>0</v>
      </c>
      <c r="AW42" s="155">
        <v>0</v>
      </c>
      <c r="AX42" s="155">
        <v>0</v>
      </c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</row>
    <row r="43" spans="2:68" ht="15" customHeight="1">
      <c r="B43" s="154" t="s">
        <v>172</v>
      </c>
      <c r="C43" s="129"/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30.015999999999998</v>
      </c>
      <c r="AE43" s="155">
        <v>31.486000000000001</v>
      </c>
      <c r="AF43" s="155">
        <v>32.811999999999998</v>
      </c>
      <c r="AG43" s="155">
        <v>51.892000000000003</v>
      </c>
      <c r="AH43" s="155">
        <v>59.864800000000002</v>
      </c>
      <c r="AI43" s="155">
        <v>66.56218183</v>
      </c>
      <c r="AJ43" s="155">
        <v>69.710537990000006</v>
      </c>
      <c r="AK43" s="155">
        <v>71.034770800000004</v>
      </c>
      <c r="AL43" s="155">
        <v>56.67</v>
      </c>
      <c r="AM43" s="155">
        <v>63.762</v>
      </c>
      <c r="AN43" s="155">
        <v>72.83699584</v>
      </c>
      <c r="AO43" s="171">
        <v>73.063000000000002</v>
      </c>
      <c r="AP43" s="171">
        <v>0</v>
      </c>
      <c r="AQ43" s="171">
        <v>0</v>
      </c>
      <c r="AR43" s="171">
        <v>0</v>
      </c>
      <c r="AS43" s="171">
        <v>0</v>
      </c>
      <c r="AT43" s="171">
        <v>0</v>
      </c>
      <c r="AU43" s="171">
        <v>0</v>
      </c>
      <c r="AV43" s="171">
        <v>0</v>
      </c>
      <c r="AW43" s="171">
        <v>0</v>
      </c>
      <c r="AX43" s="171">
        <v>0</v>
      </c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</row>
    <row r="44" spans="2:68" ht="15" customHeight="1">
      <c r="B44" s="154" t="s">
        <v>173</v>
      </c>
      <c r="C44" s="129"/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5">
        <v>38.222000000000001</v>
      </c>
      <c r="AG44" s="155">
        <v>63.26</v>
      </c>
      <c r="AH44" s="155">
        <v>85.496899999999997</v>
      </c>
      <c r="AI44" s="155">
        <v>135.81223115</v>
      </c>
      <c r="AJ44" s="155">
        <v>228.52055786</v>
      </c>
      <c r="AK44" s="155">
        <v>280.89000898</v>
      </c>
      <c r="AL44" s="155">
        <v>333.61099999999999</v>
      </c>
      <c r="AM44" s="155">
        <v>0</v>
      </c>
      <c r="AN44" s="155">
        <v>0</v>
      </c>
      <c r="AO44" s="171">
        <v>0</v>
      </c>
      <c r="AP44" s="171">
        <v>0</v>
      </c>
      <c r="AQ44" s="171">
        <v>0</v>
      </c>
      <c r="AR44" s="171">
        <v>0</v>
      </c>
      <c r="AS44" s="171">
        <v>0</v>
      </c>
      <c r="AT44" s="171">
        <v>0</v>
      </c>
      <c r="AU44" s="171">
        <v>0</v>
      </c>
      <c r="AV44" s="171">
        <v>0</v>
      </c>
      <c r="AW44" s="171">
        <v>0</v>
      </c>
      <c r="AX44" s="171">
        <v>0</v>
      </c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</row>
    <row r="45" spans="2:68" ht="15" customHeight="1">
      <c r="B45" s="154" t="s">
        <v>174</v>
      </c>
      <c r="C45" s="129"/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181.26517792000001</v>
      </c>
      <c r="AL45" s="155">
        <v>202.91900000000001</v>
      </c>
      <c r="AM45" s="155">
        <v>136.249</v>
      </c>
      <c r="AN45" s="155">
        <v>114.04626006999999</v>
      </c>
      <c r="AO45" s="171">
        <v>158.709</v>
      </c>
      <c r="AP45" s="171">
        <v>183.84800000000001</v>
      </c>
      <c r="AQ45" s="171">
        <v>216.98500000000001</v>
      </c>
      <c r="AR45" s="171">
        <v>253.40300000000002</v>
      </c>
      <c r="AS45" s="171">
        <v>301.37399999999997</v>
      </c>
      <c r="AT45" s="171">
        <v>364.08300000000003</v>
      </c>
      <c r="AU45" s="171">
        <v>506.37200000000001</v>
      </c>
      <c r="AV45" s="171">
        <v>443.27199999999993</v>
      </c>
      <c r="AW45" s="171">
        <v>356.26114714999977</v>
      </c>
      <c r="AX45" s="171">
        <v>299.49486624000025</v>
      </c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</row>
    <row r="46" spans="2:68" ht="15" customHeight="1">
      <c r="B46" s="212" t="s">
        <v>175</v>
      </c>
      <c r="C46" s="129"/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  <c r="P46" s="165">
        <v>0</v>
      </c>
      <c r="Q46" s="165">
        <v>0</v>
      </c>
      <c r="R46" s="165">
        <v>0</v>
      </c>
      <c r="S46" s="165">
        <v>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165">
        <v>0</v>
      </c>
      <c r="Z46" s="165">
        <v>0</v>
      </c>
      <c r="AA46" s="165">
        <v>0</v>
      </c>
      <c r="AB46" s="165">
        <v>0</v>
      </c>
      <c r="AC46" s="165">
        <v>0</v>
      </c>
      <c r="AD46" s="165">
        <v>0</v>
      </c>
      <c r="AE46" s="165">
        <v>0</v>
      </c>
      <c r="AF46" s="165">
        <v>0</v>
      </c>
      <c r="AG46" s="165">
        <v>0</v>
      </c>
      <c r="AH46" s="165">
        <v>0</v>
      </c>
      <c r="AI46" s="165">
        <v>0</v>
      </c>
      <c r="AJ46" s="165">
        <v>0</v>
      </c>
      <c r="AK46" s="165">
        <v>0</v>
      </c>
      <c r="AL46" s="165">
        <v>0</v>
      </c>
      <c r="AM46" s="165">
        <v>0</v>
      </c>
      <c r="AN46" s="165">
        <v>0</v>
      </c>
      <c r="AO46" s="165">
        <v>99.909000000000006</v>
      </c>
      <c r="AP46" s="165">
        <v>103.688</v>
      </c>
      <c r="AQ46" s="165">
        <v>175.68899999999999</v>
      </c>
      <c r="AR46" s="165">
        <v>186.714</v>
      </c>
      <c r="AS46" s="165">
        <v>226.476</v>
      </c>
      <c r="AT46" s="165">
        <v>241.79599999999999</v>
      </c>
      <c r="AU46" s="165">
        <v>316.721</v>
      </c>
      <c r="AV46" s="165">
        <v>193.41400000000002</v>
      </c>
      <c r="AW46" s="165">
        <v>95.595682519999798</v>
      </c>
      <c r="AX46" s="165">
        <v>88.423502050000124</v>
      </c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</row>
    <row r="47" spans="2:68" ht="15" customHeight="1">
      <c r="B47" s="212" t="s">
        <v>329</v>
      </c>
      <c r="C47" s="129"/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0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  <c r="AQ47" s="171">
        <v>0</v>
      </c>
      <c r="AR47" s="121">
        <v>134.898</v>
      </c>
      <c r="AS47" s="121">
        <v>173.25</v>
      </c>
      <c r="AT47" s="121">
        <v>295.54600000000005</v>
      </c>
      <c r="AU47" s="121">
        <v>300.8</v>
      </c>
      <c r="AV47" s="121">
        <v>185.90000000000003</v>
      </c>
      <c r="AW47" s="121">
        <v>274.99715275000023</v>
      </c>
      <c r="AX47" s="121">
        <v>274.09541551999968</v>
      </c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</row>
    <row r="48" spans="2:68" ht="15" customHeight="1">
      <c r="B48" s="212" t="s">
        <v>385</v>
      </c>
      <c r="C48" s="129"/>
      <c r="D48" s="171">
        <v>0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0</v>
      </c>
      <c r="AM48" s="171">
        <v>0</v>
      </c>
      <c r="AN48" s="171">
        <v>0</v>
      </c>
      <c r="AO48" s="171">
        <v>0</v>
      </c>
      <c r="AP48" s="171">
        <v>0</v>
      </c>
      <c r="AQ48" s="171">
        <v>0</v>
      </c>
      <c r="AR48" s="171">
        <v>0</v>
      </c>
      <c r="AS48" s="171">
        <v>0</v>
      </c>
      <c r="AT48" s="121">
        <v>467.25299999999999</v>
      </c>
      <c r="AU48" s="121">
        <v>518.17099999999994</v>
      </c>
      <c r="AV48" s="121">
        <v>453.15699999999998</v>
      </c>
      <c r="AW48" s="121">
        <v>470.97426455999937</v>
      </c>
      <c r="AX48" s="121">
        <v>581.22328837000055</v>
      </c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</row>
    <row r="49" spans="1:59" ht="9" customHeight="1" thickBot="1">
      <c r="A49" s="217"/>
      <c r="B49" s="218"/>
      <c r="C49" s="218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58"/>
      <c r="AZ49" s="58"/>
      <c r="BA49" s="59"/>
      <c r="BB49" s="59"/>
      <c r="BC49" s="59"/>
      <c r="BD49" s="59"/>
      <c r="BE49" s="59"/>
      <c r="BF49" s="59"/>
      <c r="BG49" s="59"/>
    </row>
    <row r="50" spans="1:59" s="129" customFormat="1" ht="18" customHeight="1">
      <c r="B50" s="129" t="s">
        <v>137</v>
      </c>
      <c r="C50" s="158" t="s">
        <v>317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58"/>
      <c r="AZ50" s="58"/>
      <c r="BA50" s="171"/>
      <c r="BB50" s="171"/>
      <c r="BC50" s="171"/>
      <c r="BD50" s="171"/>
      <c r="BE50" s="171"/>
      <c r="BF50" s="171"/>
      <c r="BG50" s="171"/>
    </row>
    <row r="51" spans="1:59" s="129" customFormat="1" ht="18" customHeight="1">
      <c r="B51" s="129" t="s">
        <v>134</v>
      </c>
      <c r="C51" s="158" t="s">
        <v>468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Z51" s="171"/>
      <c r="BA51" s="171"/>
      <c r="BB51" s="171"/>
      <c r="BC51" s="171"/>
      <c r="BD51" s="171"/>
      <c r="BE51" s="171"/>
      <c r="BF51" s="171"/>
      <c r="BG51" s="171"/>
    </row>
    <row r="52" spans="1:59" s="129" customFormat="1" ht="18" customHeight="1">
      <c r="B52" s="129" t="s">
        <v>80</v>
      </c>
      <c r="C52" s="158" t="s">
        <v>453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Z52" s="171"/>
      <c r="BA52" s="171"/>
      <c r="BB52" s="171"/>
      <c r="BC52" s="171"/>
      <c r="BD52" s="171"/>
      <c r="BE52" s="171"/>
      <c r="BF52" s="171"/>
      <c r="BG52" s="171"/>
    </row>
    <row r="53" spans="1:59" s="129" customFormat="1" ht="18" customHeight="1">
      <c r="B53" s="129" t="s">
        <v>136</v>
      </c>
      <c r="C53" s="158" t="s">
        <v>452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Z53" s="171"/>
      <c r="BA53" s="171"/>
      <c r="BB53" s="171"/>
      <c r="BC53" s="171"/>
      <c r="BD53" s="171"/>
      <c r="BE53" s="171"/>
      <c r="BF53" s="171"/>
      <c r="BG53" s="171"/>
    </row>
    <row r="54" spans="1:59" s="129" customFormat="1" ht="18" customHeight="1">
      <c r="B54" s="129" t="s">
        <v>318</v>
      </c>
      <c r="C54" s="158" t="s">
        <v>319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Z54" s="171"/>
      <c r="BA54" s="171"/>
      <c r="BB54" s="171"/>
      <c r="BC54" s="171"/>
      <c r="BD54" s="171"/>
      <c r="BE54" s="171"/>
      <c r="BF54" s="171"/>
      <c r="BG54" s="171"/>
    </row>
    <row r="55" spans="1:59" s="129" customFormat="1" ht="18" customHeight="1">
      <c r="B55" s="129" t="s">
        <v>383</v>
      </c>
      <c r="C55" s="158" t="s">
        <v>384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Z55" s="171"/>
      <c r="BA55" s="171"/>
      <c r="BB55" s="171"/>
      <c r="BC55" s="171"/>
      <c r="BD55" s="171"/>
      <c r="BE55" s="171"/>
      <c r="BF55" s="171"/>
      <c r="BG55" s="171"/>
    </row>
    <row r="56" spans="1:59" s="129" customFormat="1" ht="18" customHeight="1">
      <c r="B56" s="129" t="s">
        <v>445</v>
      </c>
      <c r="C56" s="158" t="s">
        <v>470</v>
      </c>
      <c r="D56" s="269"/>
      <c r="E56" s="264"/>
      <c r="F56" s="264"/>
      <c r="G56" s="264"/>
      <c r="H56" s="264"/>
      <c r="I56" s="264"/>
      <c r="J56" s="167"/>
      <c r="K56" s="167"/>
      <c r="L56" s="167"/>
      <c r="M56" s="167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Z56" s="171"/>
      <c r="BA56" s="171"/>
      <c r="BB56" s="171"/>
      <c r="BC56" s="171"/>
      <c r="BD56" s="171"/>
      <c r="BE56" s="171"/>
      <c r="BF56" s="171"/>
      <c r="BG56" s="171"/>
    </row>
    <row r="57" spans="1:59" s="129" customFormat="1" ht="18" customHeight="1">
      <c r="B57" s="129" t="s">
        <v>446</v>
      </c>
      <c r="C57" s="158" t="s">
        <v>471</v>
      </c>
      <c r="D57" s="269"/>
      <c r="E57" s="264"/>
      <c r="F57" s="264"/>
      <c r="G57" s="264"/>
      <c r="H57" s="264"/>
      <c r="I57" s="264"/>
      <c r="J57" s="167"/>
      <c r="K57" s="167"/>
      <c r="L57" s="167"/>
      <c r="M57" s="167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Z57" s="171"/>
      <c r="BA57" s="171"/>
      <c r="BB57" s="171"/>
      <c r="BC57" s="171"/>
      <c r="BD57" s="171"/>
      <c r="BE57" s="171"/>
      <c r="BF57" s="171"/>
      <c r="BG57" s="171"/>
    </row>
    <row r="58" spans="1:59" ht="18" customHeight="1">
      <c r="B58" s="158" t="s">
        <v>185</v>
      </c>
      <c r="C58" s="158" t="s">
        <v>392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Z58" s="59"/>
      <c r="BA58" s="59"/>
      <c r="BB58" s="59"/>
      <c r="BC58" s="59"/>
      <c r="BD58" s="59"/>
      <c r="BE58" s="59"/>
      <c r="BF58" s="59"/>
      <c r="BG58" s="59"/>
    </row>
    <row r="59" spans="1:59" ht="18" customHeight="1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9"/>
      <c r="AZ59" s="59"/>
      <c r="BA59" s="59"/>
      <c r="BB59" s="59"/>
      <c r="BC59" s="59"/>
      <c r="BD59" s="59"/>
      <c r="BE59" s="59"/>
      <c r="BF59" s="59"/>
      <c r="BG59" s="59"/>
    </row>
    <row r="60" spans="1:59" ht="18" customHeight="1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9"/>
      <c r="AZ60" s="59"/>
      <c r="BA60" s="59"/>
      <c r="BB60" s="59"/>
      <c r="BC60" s="59"/>
      <c r="BD60" s="59"/>
      <c r="BE60" s="59"/>
      <c r="BF60" s="59"/>
      <c r="BG60" s="59"/>
    </row>
    <row r="61" spans="1:59" ht="18" customHeight="1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9"/>
      <c r="AZ61" s="59"/>
      <c r="BA61" s="59"/>
      <c r="BB61" s="59"/>
      <c r="BC61" s="59"/>
      <c r="BD61" s="59"/>
      <c r="BE61" s="59"/>
      <c r="BF61" s="59"/>
      <c r="BG61" s="59"/>
    </row>
    <row r="62" spans="1:59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9"/>
      <c r="AZ62" s="59"/>
      <c r="BA62" s="59"/>
      <c r="BB62" s="59"/>
      <c r="BC62" s="59"/>
      <c r="BD62" s="59"/>
      <c r="BE62" s="59"/>
      <c r="BF62" s="59"/>
      <c r="BG62" s="59"/>
    </row>
    <row r="63" spans="1:59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9"/>
      <c r="AZ63" s="59"/>
      <c r="BA63" s="59"/>
      <c r="BB63" s="59"/>
      <c r="BC63" s="59"/>
      <c r="BD63" s="59"/>
      <c r="BE63" s="59"/>
      <c r="BF63" s="59"/>
      <c r="BG63" s="59"/>
    </row>
    <row r="64" spans="1:59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9"/>
      <c r="AZ64" s="59"/>
      <c r="BA64" s="59"/>
      <c r="BB64" s="59"/>
      <c r="BC64" s="59"/>
      <c r="BD64" s="59"/>
      <c r="BE64" s="59"/>
      <c r="BF64" s="59"/>
      <c r="BG64" s="59"/>
    </row>
    <row r="65" spans="4:59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9"/>
      <c r="AZ65" s="59"/>
      <c r="BA65" s="59"/>
      <c r="BB65" s="59"/>
      <c r="BC65" s="59"/>
      <c r="BD65" s="59"/>
      <c r="BE65" s="59"/>
      <c r="BF65" s="59"/>
      <c r="BG65" s="59"/>
    </row>
    <row r="66" spans="4:59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4:59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4:59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59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4:59"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</row>
    <row r="71" spans="4:59"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</row>
    <row r="72" spans="4:59"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</row>
    <row r="73" spans="4:59"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</row>
    <row r="74" spans="4:59"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</row>
    <row r="75" spans="4:59"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</row>
    <row r="76" spans="4:59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</row>
    <row r="77" spans="4:59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</row>
    <row r="78" spans="4:59"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</row>
    <row r="79" spans="4:59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</row>
    <row r="80" spans="4:59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</row>
    <row r="81" spans="4:48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</row>
    <row r="82" spans="4:48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</row>
    <row r="83" spans="4:48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</row>
    <row r="84" spans="4:48"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</row>
    <row r="85" spans="4:48"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</row>
    <row r="86" spans="4:48"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</row>
    <row r="87" spans="4:48"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</row>
    <row r="88" spans="4:48"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</row>
    <row r="89" spans="4:48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</row>
    <row r="90" spans="4:48"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</row>
    <row r="91" spans="4:48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</row>
    <row r="92" spans="4:48"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</row>
    <row r="93" spans="4:48"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</row>
    <row r="94" spans="4:48"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</row>
    <row r="95" spans="4:48"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</row>
    <row r="96" spans="4:48"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</row>
    <row r="97" spans="36:48"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</row>
    <row r="98" spans="36:48"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</row>
    <row r="99" spans="36:48"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</row>
    <row r="100" spans="36:48">
      <c r="AJ100" s="56"/>
    </row>
  </sheetData>
  <mergeCells count="2">
    <mergeCell ref="B40:C40"/>
    <mergeCell ref="B9:C9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2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3"/>
  <sheetViews>
    <sheetView zoomScale="80" zoomScaleNormal="80" zoomScaleSheetLayoutView="100" workbookViewId="0"/>
  </sheetViews>
  <sheetFormatPr baseColWidth="10" defaultRowHeight="10.5"/>
  <cols>
    <col min="1" max="1" width="3.21875" style="48" customWidth="1"/>
    <col min="2" max="2" width="14" style="48" customWidth="1"/>
    <col min="3" max="3" width="64.44140625" style="48" customWidth="1"/>
    <col min="4" max="5" width="6.44140625" style="48" customWidth="1"/>
    <col min="6" max="7" width="7.5546875" style="48" customWidth="1"/>
    <col min="8" max="8" width="6.44140625" style="48" customWidth="1"/>
    <col min="9" max="9" width="8.33203125" style="48" customWidth="1"/>
    <col min="10" max="12" width="10" style="48" customWidth="1"/>
    <col min="13" max="14" width="7.5546875" style="48" customWidth="1"/>
    <col min="15" max="15" width="7.33203125" style="48" customWidth="1"/>
    <col min="16" max="16" width="9.109375" style="48" customWidth="1"/>
    <col min="17" max="17" width="10" style="48" customWidth="1"/>
    <col min="18" max="18" width="14.109375" style="48" customWidth="1"/>
    <col min="19" max="19" width="11.33203125" style="48" customWidth="1"/>
    <col min="20" max="20" width="15.109375" style="48" customWidth="1"/>
    <col min="21" max="21" width="7.5546875" style="48" customWidth="1"/>
    <col min="22" max="22" width="5.44140625" style="48" customWidth="1"/>
    <col min="23" max="26" width="6.44140625" style="48" customWidth="1"/>
    <col min="27" max="27" width="8.33203125" style="48" customWidth="1"/>
    <col min="28" max="29" width="7.5546875" style="48" customWidth="1"/>
    <col min="30" max="30" width="8.33203125" style="48" customWidth="1"/>
    <col min="31" max="33" width="7.5546875" style="48" customWidth="1"/>
    <col min="34" max="38" width="9.109375" style="48" customWidth="1"/>
    <col min="39" max="40" width="7.5546875" style="48" customWidth="1"/>
    <col min="41" max="41" width="9.77734375" style="48" customWidth="1"/>
    <col min="42" max="42" width="10.33203125" style="48" customWidth="1"/>
    <col min="43" max="47" width="9.33203125" style="48" customWidth="1"/>
    <col min="48" max="16384" width="11.5546875" style="48"/>
  </cols>
  <sheetData>
    <row r="1" spans="2:71" s="129" customFormat="1" ht="18" customHeight="1">
      <c r="B1" s="88" t="s">
        <v>337</v>
      </c>
      <c r="C1" s="89"/>
      <c r="D1" s="89"/>
      <c r="E1" s="89"/>
      <c r="F1" s="89"/>
      <c r="G1" s="89"/>
    </row>
    <row r="2" spans="2:71" s="129" customFormat="1" ht="18" customHeight="1">
      <c r="B2" s="136" t="s">
        <v>338</v>
      </c>
      <c r="C2" s="92"/>
      <c r="D2" s="92"/>
      <c r="E2" s="92"/>
      <c r="F2" s="92"/>
      <c r="G2" s="92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2:71" ht="18" customHeight="1">
      <c r="B3" s="286" t="s">
        <v>325</v>
      </c>
      <c r="C3" s="286"/>
      <c r="D3" s="286"/>
      <c r="E3" s="286"/>
      <c r="F3" s="286"/>
      <c r="G3" s="286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71" ht="18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2:71" s="49" customFormat="1" ht="30" customHeight="1" thickBot="1">
      <c r="B5" s="132" t="s">
        <v>341</v>
      </c>
      <c r="C5" s="172"/>
      <c r="D5" s="231">
        <v>1974</v>
      </c>
      <c r="E5" s="231">
        <v>1975</v>
      </c>
      <c r="F5" s="231">
        <v>1976</v>
      </c>
      <c r="G5" s="231">
        <v>1977</v>
      </c>
      <c r="H5" s="231">
        <v>1978</v>
      </c>
      <c r="I5" s="231">
        <v>1979</v>
      </c>
      <c r="J5" s="231">
        <v>1980</v>
      </c>
      <c r="K5" s="231">
        <v>1981</v>
      </c>
      <c r="L5" s="231">
        <v>1982</v>
      </c>
      <c r="M5" s="231">
        <v>1983</v>
      </c>
      <c r="N5" s="231">
        <v>1984</v>
      </c>
      <c r="O5" s="231">
        <v>1985</v>
      </c>
      <c r="P5" s="231">
        <v>1986</v>
      </c>
      <c r="Q5" s="231">
        <v>1987</v>
      </c>
      <c r="R5" s="231">
        <v>1988</v>
      </c>
      <c r="S5" s="231">
        <v>1989</v>
      </c>
      <c r="T5" s="230">
        <v>1990</v>
      </c>
      <c r="U5" s="230">
        <v>1991</v>
      </c>
      <c r="V5" s="230">
        <v>1992</v>
      </c>
      <c r="W5" s="230">
        <v>1993</v>
      </c>
      <c r="X5" s="230">
        <v>1994</v>
      </c>
      <c r="Y5" s="230">
        <v>1995</v>
      </c>
      <c r="Z5" s="230">
        <v>1996</v>
      </c>
      <c r="AA5" s="230">
        <v>1997</v>
      </c>
      <c r="AB5" s="230">
        <v>1998</v>
      </c>
      <c r="AC5" s="230">
        <v>1999</v>
      </c>
      <c r="AD5" s="230">
        <v>2000</v>
      </c>
      <c r="AE5" s="230">
        <v>2001</v>
      </c>
      <c r="AF5" s="230">
        <v>2002</v>
      </c>
      <c r="AG5" s="230">
        <v>2003</v>
      </c>
      <c r="AH5" s="230">
        <v>2004</v>
      </c>
      <c r="AI5" s="230">
        <v>2005</v>
      </c>
      <c r="AJ5" s="230">
        <v>2006</v>
      </c>
      <c r="AK5" s="230">
        <v>2007</v>
      </c>
      <c r="AL5" s="230">
        <v>2008</v>
      </c>
      <c r="AM5" s="230">
        <v>2009</v>
      </c>
      <c r="AN5" s="230">
        <v>2010</v>
      </c>
      <c r="AO5" s="230">
        <v>2011</v>
      </c>
      <c r="AP5" s="230">
        <v>2012</v>
      </c>
      <c r="AQ5" s="230">
        <v>2013</v>
      </c>
      <c r="AR5" s="230">
        <v>2014</v>
      </c>
      <c r="AS5" s="230">
        <v>2015</v>
      </c>
      <c r="AT5" s="230">
        <v>2016</v>
      </c>
      <c r="AU5" s="230">
        <v>2017</v>
      </c>
      <c r="AV5" s="230">
        <v>2018</v>
      </c>
      <c r="AW5" s="230">
        <v>2019</v>
      </c>
      <c r="AX5" s="230">
        <v>2020</v>
      </c>
    </row>
    <row r="6" spans="2:71" s="49" customFormat="1" ht="15" customHeight="1">
      <c r="B6" s="152"/>
      <c r="C6" s="152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48"/>
      <c r="AP6" s="148"/>
    </row>
    <row r="7" spans="2:71" s="52" customFormat="1" ht="15" customHeight="1">
      <c r="B7" s="285" t="s">
        <v>339</v>
      </c>
      <c r="C7" s="285"/>
      <c r="D7" s="119">
        <v>53.5</v>
      </c>
      <c r="E7" s="119">
        <v>37.700000000000003</v>
      </c>
      <c r="F7" s="119">
        <v>119.7</v>
      </c>
      <c r="G7" s="119">
        <v>125.2</v>
      </c>
      <c r="H7" s="119">
        <v>89.2</v>
      </c>
      <c r="I7" s="119">
        <v>-776.1</v>
      </c>
      <c r="J7" s="119">
        <v>-1337.5</v>
      </c>
      <c r="K7" s="119">
        <v>-2386.7000000000003</v>
      </c>
      <c r="L7" s="119">
        <v>-1117.3</v>
      </c>
      <c r="M7" s="119">
        <v>923.40000000000009</v>
      </c>
      <c r="N7" s="119">
        <v>614.09999999999991</v>
      </c>
      <c r="O7" s="119">
        <v>53.800000000000011</v>
      </c>
      <c r="P7" s="119">
        <v>1459</v>
      </c>
      <c r="Q7" s="119">
        <v>-3321.9</v>
      </c>
      <c r="R7" s="119">
        <v>29417487.879999999</v>
      </c>
      <c r="S7" s="119">
        <v>242511.74600000004</v>
      </c>
      <c r="T7" s="119">
        <v>225783961.30000001</v>
      </c>
      <c r="U7" s="119">
        <v>133.76100000000002</v>
      </c>
      <c r="V7" s="119">
        <v>3.3588999999999993</v>
      </c>
      <c r="W7" s="119">
        <v>44.860300000000009</v>
      </c>
      <c r="X7" s="119">
        <v>-2.8646000000000056</v>
      </c>
      <c r="Y7" s="119">
        <v>7.5585599999999999</v>
      </c>
      <c r="Z7" s="119">
        <v>27.689469999999993</v>
      </c>
      <c r="AA7" s="119">
        <v>-651.84032000000002</v>
      </c>
      <c r="AB7" s="119">
        <v>141.9</v>
      </c>
      <c r="AC7" s="119">
        <v>329.14499999999998</v>
      </c>
      <c r="AD7" s="119">
        <v>-116.83800000000004</v>
      </c>
      <c r="AE7" s="119">
        <v>474.35500000000002</v>
      </c>
      <c r="AF7" s="119">
        <v>509.62699999999995</v>
      </c>
      <c r="AG7" s="119">
        <v>683.63799999999992</v>
      </c>
      <c r="AH7" s="119">
        <v>1047.1570000000002</v>
      </c>
      <c r="AI7" s="119">
        <v>1116.2267950299999</v>
      </c>
      <c r="AJ7" s="119">
        <v>1207.8513851399998</v>
      </c>
      <c r="AK7" s="119">
        <v>1317.51935196</v>
      </c>
      <c r="AL7" s="119">
        <v>1268.568</v>
      </c>
      <c r="AM7" s="119">
        <v>372.971</v>
      </c>
      <c r="AN7" s="119">
        <v>885.86039751999999</v>
      </c>
      <c r="AO7" s="169">
        <v>1733.8990000000001</v>
      </c>
      <c r="AP7" s="169">
        <v>2382.8970000000004</v>
      </c>
      <c r="AQ7" s="169">
        <v>2840.5610000000001</v>
      </c>
      <c r="AR7" s="169">
        <v>3189.2539999999999</v>
      </c>
      <c r="AS7" s="169">
        <v>3836.866</v>
      </c>
      <c r="AT7" s="169">
        <v>4896.6890000000012</v>
      </c>
      <c r="AU7" s="169">
        <v>5263.7090000000007</v>
      </c>
      <c r="AV7" s="169">
        <v>3251.6120000000001</v>
      </c>
      <c r="AW7" s="169">
        <v>1907.4901941700004</v>
      </c>
      <c r="AX7" s="169">
        <v>2853.2948816424073</v>
      </c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2:71" s="52" customFormat="1" ht="15" customHeight="1">
      <c r="B8" s="173"/>
      <c r="C8" s="17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pans="2:71" s="52" customFormat="1" ht="15" customHeight="1">
      <c r="B9" s="285" t="s">
        <v>340</v>
      </c>
      <c r="C9" s="285"/>
      <c r="D9" s="119">
        <v>53.5</v>
      </c>
      <c r="E9" s="119">
        <v>37.700000000000003</v>
      </c>
      <c r="F9" s="119">
        <v>119.7</v>
      </c>
      <c r="G9" s="119">
        <v>125.2</v>
      </c>
      <c r="H9" s="119">
        <v>89.2</v>
      </c>
      <c r="I9" s="119">
        <v>-776.1</v>
      </c>
      <c r="J9" s="119">
        <v>-1337.5</v>
      </c>
      <c r="K9" s="119">
        <v>-2386.7000000000003</v>
      </c>
      <c r="L9" s="119">
        <v>-1117.3</v>
      </c>
      <c r="M9" s="119">
        <v>923.40000000000009</v>
      </c>
      <c r="N9" s="119">
        <v>614.09999999999991</v>
      </c>
      <c r="O9" s="119">
        <v>53.800000000000011</v>
      </c>
      <c r="P9" s="119">
        <v>1459</v>
      </c>
      <c r="Q9" s="119">
        <v>-3321.9</v>
      </c>
      <c r="R9" s="119">
        <v>29417487.879999999</v>
      </c>
      <c r="S9" s="119">
        <v>242511.74600000004</v>
      </c>
      <c r="T9" s="119">
        <v>225783961.30000001</v>
      </c>
      <c r="U9" s="119">
        <v>133.76100000000002</v>
      </c>
      <c r="V9" s="119">
        <v>3.3588999999999993</v>
      </c>
      <c r="W9" s="119">
        <v>44.860300000000009</v>
      </c>
      <c r="X9" s="119">
        <v>-2.8646000000000056</v>
      </c>
      <c r="Y9" s="119">
        <v>7.0959099999999999</v>
      </c>
      <c r="Z9" s="119">
        <v>27.009769999999993</v>
      </c>
      <c r="AA9" s="119">
        <v>-654.64935000000003</v>
      </c>
      <c r="AB9" s="119">
        <v>137.6</v>
      </c>
      <c r="AC9" s="119">
        <v>325.19</v>
      </c>
      <c r="AD9" s="119">
        <v>-105.84200000000004</v>
      </c>
      <c r="AE9" s="119">
        <v>462.26600000000002</v>
      </c>
      <c r="AF9" s="119">
        <v>485.22699999999998</v>
      </c>
      <c r="AG9" s="119">
        <v>631.75699999999995</v>
      </c>
      <c r="AH9" s="119">
        <v>971.29040000000009</v>
      </c>
      <c r="AI9" s="119">
        <v>1068.6831571099999</v>
      </c>
      <c r="AJ9" s="119">
        <v>1137.2888557599999</v>
      </c>
      <c r="AK9" s="119">
        <v>1223.9657356800001</v>
      </c>
      <c r="AL9" s="119">
        <v>1204.827</v>
      </c>
      <c r="AM9" s="119">
        <v>418.2</v>
      </c>
      <c r="AN9" s="119">
        <v>906.02569818999996</v>
      </c>
      <c r="AO9" s="169">
        <v>1733.396</v>
      </c>
      <c r="AP9" s="169">
        <v>2353.9790000000003</v>
      </c>
      <c r="AQ9" s="169">
        <v>2803.9160000000002</v>
      </c>
      <c r="AR9" s="169">
        <v>3145.3510000000001</v>
      </c>
      <c r="AS9" s="169">
        <v>3753.3009999999999</v>
      </c>
      <c r="AT9" s="169">
        <v>4789.6290000000008</v>
      </c>
      <c r="AU9" s="169">
        <v>5097.2790000000005</v>
      </c>
      <c r="AV9" s="169">
        <v>3783.7809999999999</v>
      </c>
      <c r="AW9" s="169">
        <v>2367.4252726700006</v>
      </c>
      <c r="AX9" s="169">
        <v>2986.0843781424073</v>
      </c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2:71" ht="15" customHeight="1">
      <c r="B10" s="154" t="s">
        <v>147</v>
      </c>
      <c r="C10" s="129"/>
      <c r="D10" s="155">
        <v>8.4</v>
      </c>
      <c r="E10" s="155">
        <v>0.9</v>
      </c>
      <c r="F10" s="155">
        <v>83.2</v>
      </c>
      <c r="G10" s="155">
        <v>90.4</v>
      </c>
      <c r="H10" s="155">
        <v>75.2</v>
      </c>
      <c r="I10" s="155">
        <v>-462.6</v>
      </c>
      <c r="J10" s="155">
        <v>-0.2</v>
      </c>
      <c r="K10" s="155">
        <v>8.3000000000000007</v>
      </c>
      <c r="L10" s="155">
        <v>-645.29999999999995</v>
      </c>
      <c r="M10" s="155">
        <v>905</v>
      </c>
      <c r="N10" s="155">
        <v>735.3</v>
      </c>
      <c r="O10" s="155">
        <v>532.6</v>
      </c>
      <c r="P10" s="155">
        <v>2513.4</v>
      </c>
      <c r="Q10" s="155">
        <v>0</v>
      </c>
      <c r="R10" s="155">
        <v>29400799.699999999</v>
      </c>
      <c r="S10" s="155">
        <v>265317.24600000004</v>
      </c>
      <c r="T10" s="155">
        <v>166487239.90000001</v>
      </c>
      <c r="U10" s="155">
        <v>0</v>
      </c>
      <c r="V10" s="155">
        <v>0</v>
      </c>
      <c r="W10" s="155">
        <v>3.7818000000000001</v>
      </c>
      <c r="X10" s="155">
        <v>-23.117100000000001</v>
      </c>
      <c r="Y10" s="155">
        <v>-10</v>
      </c>
      <c r="Z10" s="155">
        <v>-44.9</v>
      </c>
      <c r="AA10" s="155">
        <v>-765.6</v>
      </c>
      <c r="AB10" s="155">
        <v>0</v>
      </c>
      <c r="AC10" s="155">
        <v>0</v>
      </c>
      <c r="AD10" s="155">
        <v>0</v>
      </c>
      <c r="AE10" s="155">
        <v>0</v>
      </c>
      <c r="AF10" s="155">
        <v>0</v>
      </c>
      <c r="AG10" s="155">
        <v>0</v>
      </c>
      <c r="AH10" s="155">
        <v>0</v>
      </c>
      <c r="AI10" s="155">
        <v>0</v>
      </c>
      <c r="AJ10" s="155">
        <v>0</v>
      </c>
      <c r="AK10" s="155">
        <v>0</v>
      </c>
      <c r="AL10" s="155">
        <v>0</v>
      </c>
      <c r="AM10" s="155">
        <v>0</v>
      </c>
      <c r="AN10" s="155">
        <v>0</v>
      </c>
      <c r="AO10" s="155">
        <v>0</v>
      </c>
      <c r="AP10" s="155">
        <v>0</v>
      </c>
      <c r="AQ10" s="155">
        <v>0</v>
      </c>
      <c r="AR10" s="155">
        <v>0</v>
      </c>
      <c r="AS10" s="155">
        <v>0</v>
      </c>
      <c r="AT10" s="155">
        <v>0</v>
      </c>
      <c r="AU10" s="155">
        <v>0</v>
      </c>
      <c r="AV10" s="155">
        <v>0</v>
      </c>
      <c r="AW10" s="155">
        <v>0</v>
      </c>
      <c r="AX10" s="155">
        <v>0</v>
      </c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2:71" ht="15" customHeight="1">
      <c r="B11" s="154" t="s">
        <v>148</v>
      </c>
      <c r="C11" s="129"/>
      <c r="D11" s="155">
        <v>12.9</v>
      </c>
      <c r="E11" s="155">
        <v>11.8</v>
      </c>
      <c r="F11" s="155">
        <v>15.8</v>
      </c>
      <c r="G11" s="155">
        <v>19.5</v>
      </c>
      <c r="H11" s="155">
        <v>11.5</v>
      </c>
      <c r="I11" s="155">
        <v>-104</v>
      </c>
      <c r="J11" s="155">
        <v>-1005</v>
      </c>
      <c r="K11" s="155">
        <v>-1372.4</v>
      </c>
      <c r="L11" s="155">
        <v>4.0999999999999996</v>
      </c>
      <c r="M11" s="155">
        <v>93</v>
      </c>
      <c r="N11" s="155">
        <v>0</v>
      </c>
      <c r="O11" s="155">
        <v>-51</v>
      </c>
      <c r="P11" s="155">
        <v>360.6</v>
      </c>
      <c r="Q11" s="155">
        <v>0</v>
      </c>
      <c r="R11" s="155">
        <v>6217.3</v>
      </c>
      <c r="S11" s="155">
        <v>0</v>
      </c>
      <c r="T11" s="155">
        <v>61060777.399999999</v>
      </c>
      <c r="U11" s="155">
        <v>148.01159999999999</v>
      </c>
      <c r="V11" s="155">
        <v>1.5019</v>
      </c>
      <c r="W11" s="155">
        <v>7.1734</v>
      </c>
      <c r="X11" s="155">
        <v>-5.3422999999999998</v>
      </c>
      <c r="Y11" s="155">
        <v>0.18082999999999999</v>
      </c>
      <c r="Z11" s="155">
        <v>13.59811</v>
      </c>
      <c r="AA11" s="155">
        <v>16.463750000000001</v>
      </c>
      <c r="AB11" s="155">
        <v>-20.6</v>
      </c>
      <c r="AC11" s="155">
        <v>50.6</v>
      </c>
      <c r="AD11" s="155">
        <v>-25.831</v>
      </c>
      <c r="AE11" s="155">
        <v>0</v>
      </c>
      <c r="AF11" s="155">
        <v>0</v>
      </c>
      <c r="AG11" s="155">
        <v>0</v>
      </c>
      <c r="AH11" s="155">
        <v>0</v>
      </c>
      <c r="AI11" s="155">
        <v>0</v>
      </c>
      <c r="AJ11" s="155">
        <v>0</v>
      </c>
      <c r="AK11" s="155">
        <v>0</v>
      </c>
      <c r="AL11" s="155">
        <v>0</v>
      </c>
      <c r="AM11" s="155">
        <v>0</v>
      </c>
      <c r="AN11" s="155">
        <v>0</v>
      </c>
      <c r="AO11" s="155">
        <v>0</v>
      </c>
      <c r="AP11" s="155">
        <v>0</v>
      </c>
      <c r="AQ11" s="155">
        <v>0</v>
      </c>
      <c r="AR11" s="155">
        <v>0</v>
      </c>
      <c r="AS11" s="155">
        <v>0</v>
      </c>
      <c r="AT11" s="155">
        <v>0</v>
      </c>
      <c r="AU11" s="155">
        <v>0</v>
      </c>
      <c r="AV11" s="155">
        <v>0</v>
      </c>
      <c r="AW11" s="155">
        <v>0</v>
      </c>
      <c r="AX11" s="155">
        <v>0</v>
      </c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2:71" ht="15" customHeight="1">
      <c r="B12" s="154" t="s">
        <v>149</v>
      </c>
      <c r="C12" s="129"/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55">
        <v>-5.3</v>
      </c>
      <c r="J12" s="155">
        <v>-31.2</v>
      </c>
      <c r="K12" s="155">
        <v>-43.5</v>
      </c>
      <c r="L12" s="155">
        <v>-59.3</v>
      </c>
      <c r="M12" s="155">
        <v>-33.799999999999997</v>
      </c>
      <c r="N12" s="155">
        <v>-65.2</v>
      </c>
      <c r="O12" s="155">
        <v>-168.8</v>
      </c>
      <c r="P12" s="155">
        <v>-545</v>
      </c>
      <c r="Q12" s="121">
        <v>0</v>
      </c>
      <c r="R12" s="155">
        <v>10470.879999999999</v>
      </c>
      <c r="S12" s="155">
        <v>0</v>
      </c>
      <c r="T12" s="155">
        <v>-18578.099999999999</v>
      </c>
      <c r="U12" s="155">
        <v>-4.8464999999999998</v>
      </c>
      <c r="V12" s="155">
        <v>-0.66469999999999996</v>
      </c>
      <c r="W12" s="155">
        <v>6.4638</v>
      </c>
      <c r="X12" s="155">
        <v>2.5358999999999998</v>
      </c>
      <c r="Y12" s="155">
        <v>-7.8623200000000004</v>
      </c>
      <c r="Z12" s="155">
        <v>1.9257</v>
      </c>
      <c r="AA12" s="155">
        <v>-8.6491799999999994</v>
      </c>
      <c r="AB12" s="155">
        <v>0</v>
      </c>
      <c r="AC12" s="155">
        <v>-47</v>
      </c>
      <c r="AD12" s="155">
        <v>0</v>
      </c>
      <c r="AE12" s="155">
        <v>0</v>
      </c>
      <c r="AF12" s="155">
        <v>0</v>
      </c>
      <c r="AG12" s="155">
        <v>0</v>
      </c>
      <c r="AH12" s="155">
        <v>0</v>
      </c>
      <c r="AI12" s="155">
        <v>0</v>
      </c>
      <c r="AJ12" s="155">
        <v>0</v>
      </c>
      <c r="AK12" s="155">
        <v>0</v>
      </c>
      <c r="AL12" s="155">
        <v>0</v>
      </c>
      <c r="AM12" s="155">
        <v>0</v>
      </c>
      <c r="AN12" s="155">
        <v>0</v>
      </c>
      <c r="AO12" s="155">
        <v>0</v>
      </c>
      <c r="AP12" s="155">
        <v>0</v>
      </c>
      <c r="AQ12" s="155">
        <v>0</v>
      </c>
      <c r="AR12" s="155">
        <v>0</v>
      </c>
      <c r="AS12" s="155">
        <v>0</v>
      </c>
      <c r="AT12" s="155">
        <v>0</v>
      </c>
      <c r="AU12" s="155">
        <v>0</v>
      </c>
      <c r="AV12" s="155">
        <v>0</v>
      </c>
      <c r="AW12" s="155">
        <v>0</v>
      </c>
      <c r="AX12" s="155">
        <v>0</v>
      </c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9"/>
      <c r="BP12" s="59"/>
      <c r="BQ12" s="59"/>
      <c r="BR12" s="59"/>
      <c r="BS12" s="59"/>
    </row>
    <row r="13" spans="2:71" ht="15" customHeight="1">
      <c r="B13" s="154" t="s">
        <v>150</v>
      </c>
      <c r="C13" s="129"/>
      <c r="D13" s="155">
        <v>14.7</v>
      </c>
      <c r="E13" s="155">
        <v>7.9</v>
      </c>
      <c r="F13" s="155">
        <v>9</v>
      </c>
      <c r="G13" s="155">
        <v>12.6</v>
      </c>
      <c r="H13" s="155">
        <v>6.4</v>
      </c>
      <c r="I13" s="155">
        <v>-81.3</v>
      </c>
      <c r="J13" s="155">
        <v>-33.200000000000003</v>
      </c>
      <c r="K13" s="155">
        <v>-603.20000000000005</v>
      </c>
      <c r="L13" s="155">
        <v>15.3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  <c r="AL13" s="155">
        <v>0</v>
      </c>
      <c r="AM13" s="155">
        <v>0</v>
      </c>
      <c r="AN13" s="155">
        <v>0</v>
      </c>
      <c r="AO13" s="155">
        <v>0</v>
      </c>
      <c r="AP13" s="155">
        <v>0</v>
      </c>
      <c r="AQ13" s="155">
        <v>0</v>
      </c>
      <c r="AR13" s="155">
        <v>0</v>
      </c>
      <c r="AS13" s="155">
        <v>0</v>
      </c>
      <c r="AT13" s="155">
        <v>0</v>
      </c>
      <c r="AU13" s="155">
        <v>0</v>
      </c>
      <c r="AV13" s="155">
        <v>0</v>
      </c>
      <c r="AW13" s="155">
        <v>0</v>
      </c>
      <c r="AX13" s="155">
        <v>0</v>
      </c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</row>
    <row r="14" spans="2:71" ht="15" customHeight="1">
      <c r="B14" s="154" t="s">
        <v>151</v>
      </c>
      <c r="C14" s="129"/>
      <c r="D14" s="155">
        <v>1</v>
      </c>
      <c r="E14" s="155">
        <v>1</v>
      </c>
      <c r="F14" s="155">
        <v>1.7</v>
      </c>
      <c r="G14" s="155">
        <v>1.2</v>
      </c>
      <c r="H14" s="155">
        <v>1.1000000000000001</v>
      </c>
      <c r="I14" s="155">
        <v>2.4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55">
        <v>0</v>
      </c>
      <c r="AI14" s="155">
        <v>0</v>
      </c>
      <c r="AJ14" s="155">
        <v>0</v>
      </c>
      <c r="AK14" s="155">
        <v>0</v>
      </c>
      <c r="AL14" s="155">
        <v>0</v>
      </c>
      <c r="AM14" s="155">
        <v>0</v>
      </c>
      <c r="AN14" s="155">
        <v>0</v>
      </c>
      <c r="AO14" s="155">
        <v>0</v>
      </c>
      <c r="AP14" s="155">
        <v>0</v>
      </c>
      <c r="AQ14" s="155">
        <v>0</v>
      </c>
      <c r="AR14" s="155">
        <v>0</v>
      </c>
      <c r="AS14" s="155">
        <v>0</v>
      </c>
      <c r="AT14" s="155">
        <v>0</v>
      </c>
      <c r="AU14" s="155">
        <v>0</v>
      </c>
      <c r="AV14" s="155">
        <v>0</v>
      </c>
      <c r="AW14" s="155">
        <v>0</v>
      </c>
      <c r="AX14" s="155">
        <v>0</v>
      </c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</row>
    <row r="15" spans="2:71" ht="15" customHeight="1">
      <c r="B15" s="154" t="s">
        <v>152</v>
      </c>
      <c r="C15" s="170"/>
      <c r="D15" s="121">
        <v>3</v>
      </c>
      <c r="E15" s="121">
        <v>2.7</v>
      </c>
      <c r="F15" s="121">
        <v>3.7</v>
      </c>
      <c r="G15" s="121">
        <v>-4.2</v>
      </c>
      <c r="H15" s="121">
        <v>-2</v>
      </c>
      <c r="I15" s="121">
        <v>-24.5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55">
        <v>0</v>
      </c>
      <c r="AH15" s="155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  <c r="AR15" s="155">
        <v>0</v>
      </c>
      <c r="AS15" s="155">
        <v>0</v>
      </c>
      <c r="AT15" s="155">
        <v>0</v>
      </c>
      <c r="AU15" s="155">
        <v>0</v>
      </c>
      <c r="AV15" s="155">
        <v>0</v>
      </c>
      <c r="AW15" s="155">
        <v>0</v>
      </c>
      <c r="AX15" s="155">
        <v>0</v>
      </c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</row>
    <row r="16" spans="2:71" ht="15" customHeight="1">
      <c r="B16" s="154" t="s">
        <v>181</v>
      </c>
      <c r="C16" s="170"/>
      <c r="D16" s="121">
        <v>4.5999999999999996</v>
      </c>
      <c r="E16" s="121">
        <v>3.3</v>
      </c>
      <c r="F16" s="121">
        <v>2.1</v>
      </c>
      <c r="G16" s="174">
        <v>0</v>
      </c>
      <c r="H16" s="174">
        <v>0</v>
      </c>
      <c r="I16" s="174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55">
        <v>0</v>
      </c>
      <c r="U16" s="155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5">
        <v>0</v>
      </c>
      <c r="AD16" s="155">
        <v>0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  <c r="AR16" s="155">
        <v>0</v>
      </c>
      <c r="AS16" s="155">
        <v>0</v>
      </c>
      <c r="AT16" s="155">
        <v>0</v>
      </c>
      <c r="AU16" s="155">
        <v>0</v>
      </c>
      <c r="AV16" s="155">
        <v>0</v>
      </c>
      <c r="AW16" s="155">
        <v>0</v>
      </c>
      <c r="AX16" s="155">
        <v>0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</row>
    <row r="17" spans="2:71" ht="15" customHeight="1">
      <c r="B17" s="154" t="s">
        <v>154</v>
      </c>
      <c r="C17" s="129"/>
      <c r="D17" s="155">
        <v>4.4000000000000004</v>
      </c>
      <c r="E17" s="155">
        <v>6.8</v>
      </c>
      <c r="F17" s="174">
        <v>0</v>
      </c>
      <c r="G17" s="174">
        <v>0</v>
      </c>
      <c r="H17" s="174">
        <v>0</v>
      </c>
      <c r="I17" s="174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</v>
      </c>
      <c r="AG17" s="155">
        <v>0</v>
      </c>
      <c r="AH17" s="155">
        <v>0</v>
      </c>
      <c r="AI17" s="155">
        <v>0</v>
      </c>
      <c r="AJ17" s="155">
        <v>0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0</v>
      </c>
      <c r="AQ17" s="155">
        <v>0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0</v>
      </c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</row>
    <row r="18" spans="2:71" ht="15" customHeight="1">
      <c r="B18" s="154" t="s">
        <v>155</v>
      </c>
      <c r="C18" s="129"/>
      <c r="D18" s="155">
        <v>4.5</v>
      </c>
      <c r="E18" s="155">
        <v>3.3</v>
      </c>
      <c r="F18" s="155">
        <v>4.2</v>
      </c>
      <c r="G18" s="155">
        <v>5.7</v>
      </c>
      <c r="H18" s="155">
        <v>-3</v>
      </c>
      <c r="I18" s="155">
        <v>-9.1999999999999993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55">
        <v>0</v>
      </c>
      <c r="U18" s="155">
        <v>0</v>
      </c>
      <c r="V18" s="155">
        <v>0</v>
      </c>
      <c r="W18" s="155">
        <v>0</v>
      </c>
      <c r="X18" s="155">
        <v>0</v>
      </c>
      <c r="Y18" s="155">
        <v>0</v>
      </c>
      <c r="Z18" s="155">
        <v>0</v>
      </c>
      <c r="AA18" s="155">
        <v>0</v>
      </c>
      <c r="AB18" s="155">
        <v>0</v>
      </c>
      <c r="AC18" s="155">
        <v>0</v>
      </c>
      <c r="AD18" s="155">
        <v>0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  <c r="AQ18" s="155">
        <v>0</v>
      </c>
      <c r="AR18" s="155">
        <v>0</v>
      </c>
      <c r="AS18" s="155">
        <v>0</v>
      </c>
      <c r="AT18" s="155">
        <v>0</v>
      </c>
      <c r="AU18" s="155">
        <v>0</v>
      </c>
      <c r="AV18" s="155">
        <v>0</v>
      </c>
      <c r="AW18" s="155">
        <v>0</v>
      </c>
      <c r="AX18" s="155">
        <v>0</v>
      </c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</row>
    <row r="19" spans="2:71" ht="15" customHeight="1">
      <c r="B19" s="154" t="s">
        <v>182</v>
      </c>
      <c r="C19" s="129"/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55">
        <v>-5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55">
        <v>0</v>
      </c>
      <c r="U19" s="155">
        <v>0</v>
      </c>
      <c r="V19" s="155">
        <v>0</v>
      </c>
      <c r="W19" s="155">
        <v>0</v>
      </c>
      <c r="X19" s="155">
        <v>0</v>
      </c>
      <c r="Y19" s="155">
        <v>0</v>
      </c>
      <c r="Z19" s="155">
        <v>0</v>
      </c>
      <c r="AA19" s="155">
        <v>0</v>
      </c>
      <c r="AB19" s="155">
        <v>0</v>
      </c>
      <c r="AC19" s="155">
        <v>0</v>
      </c>
      <c r="AD19" s="155">
        <v>0</v>
      </c>
      <c r="AE19" s="155">
        <v>0</v>
      </c>
      <c r="AF19" s="155">
        <v>0</v>
      </c>
      <c r="AG19" s="155">
        <v>0</v>
      </c>
      <c r="AH19" s="155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155">
        <v>0</v>
      </c>
      <c r="AR19" s="155">
        <v>0</v>
      </c>
      <c r="AS19" s="155">
        <v>0</v>
      </c>
      <c r="AT19" s="155">
        <v>0</v>
      </c>
      <c r="AU19" s="155">
        <v>0</v>
      </c>
      <c r="AV19" s="155">
        <v>0</v>
      </c>
      <c r="AW19" s="155">
        <v>0</v>
      </c>
      <c r="AX19" s="155">
        <v>0</v>
      </c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</row>
    <row r="20" spans="2:71" ht="15" customHeight="1">
      <c r="B20" s="154" t="s">
        <v>157</v>
      </c>
      <c r="C20" s="129"/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55">
        <v>-86.6</v>
      </c>
      <c r="J20" s="155">
        <v>-267.89999999999998</v>
      </c>
      <c r="K20" s="155">
        <v>-375.9</v>
      </c>
      <c r="L20" s="155">
        <v>-432.1</v>
      </c>
      <c r="M20" s="155">
        <v>-40.799999999999997</v>
      </c>
      <c r="N20" s="155">
        <v>-56</v>
      </c>
      <c r="O20" s="155">
        <v>-259</v>
      </c>
      <c r="P20" s="155">
        <v>-870</v>
      </c>
      <c r="Q20" s="155">
        <v>-3321.9</v>
      </c>
      <c r="R20" s="121">
        <v>0</v>
      </c>
      <c r="S20" s="155">
        <v>-22805.5</v>
      </c>
      <c r="T20" s="155">
        <v>-1745477.9</v>
      </c>
      <c r="U20" s="155">
        <v>-8.4907000000000004</v>
      </c>
      <c r="V20" s="155">
        <v>0</v>
      </c>
      <c r="W20" s="155">
        <v>0</v>
      </c>
      <c r="X20" s="155">
        <v>0</v>
      </c>
      <c r="Y20" s="155">
        <v>0</v>
      </c>
      <c r="Z20" s="155">
        <v>0</v>
      </c>
      <c r="AA20" s="155">
        <v>0</v>
      </c>
      <c r="AB20" s="155">
        <v>0</v>
      </c>
      <c r="AC20" s="155">
        <v>0</v>
      </c>
      <c r="AD20" s="155">
        <v>0</v>
      </c>
      <c r="AE20" s="155">
        <v>0</v>
      </c>
      <c r="AF20" s="155">
        <v>0</v>
      </c>
      <c r="AG20" s="155">
        <v>0</v>
      </c>
      <c r="AH20" s="155">
        <v>0</v>
      </c>
      <c r="AI20" s="155">
        <v>0</v>
      </c>
      <c r="AJ20" s="155">
        <v>0</v>
      </c>
      <c r="AK20" s="155">
        <v>0</v>
      </c>
      <c r="AL20" s="155">
        <v>0</v>
      </c>
      <c r="AM20" s="155">
        <v>0</v>
      </c>
      <c r="AN20" s="155">
        <v>0</v>
      </c>
      <c r="AO20" s="155">
        <v>0</v>
      </c>
      <c r="AP20" s="155">
        <v>0</v>
      </c>
      <c r="AQ20" s="155">
        <v>0</v>
      </c>
      <c r="AR20" s="155">
        <v>0</v>
      </c>
      <c r="AS20" s="155">
        <v>0</v>
      </c>
      <c r="AT20" s="155">
        <v>0</v>
      </c>
      <c r="AU20" s="155">
        <v>0</v>
      </c>
      <c r="AV20" s="155">
        <v>0</v>
      </c>
      <c r="AW20" s="155">
        <v>0</v>
      </c>
      <c r="AX20" s="155">
        <v>0</v>
      </c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</row>
    <row r="21" spans="2:71" ht="15" customHeight="1">
      <c r="B21" s="154" t="s">
        <v>158</v>
      </c>
      <c r="C21" s="129"/>
      <c r="D21" s="174">
        <v>0</v>
      </c>
      <c r="E21" s="174">
        <v>0</v>
      </c>
      <c r="F21" s="174">
        <v>0</v>
      </c>
      <c r="G21" s="174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5">
        <v>0</v>
      </c>
      <c r="U21" s="155">
        <v>-0.6462</v>
      </c>
      <c r="V21" s="155">
        <v>-0.62280000000000002</v>
      </c>
      <c r="W21" s="155">
        <v>2.7553999999999998</v>
      </c>
      <c r="X21" s="155">
        <v>3.8618000000000001</v>
      </c>
      <c r="Y21" s="155">
        <v>6.5953999999999997</v>
      </c>
      <c r="Z21" s="155">
        <v>9.1639199999999992</v>
      </c>
      <c r="AA21" s="155">
        <v>9.2697199999999995</v>
      </c>
      <c r="AB21" s="155">
        <v>12.4</v>
      </c>
      <c r="AC21" s="155">
        <v>33</v>
      </c>
      <c r="AD21" s="155">
        <v>-14.223000000000001</v>
      </c>
      <c r="AE21" s="155">
        <v>0</v>
      </c>
      <c r="AF21" s="155">
        <v>0</v>
      </c>
      <c r="AG21" s="155">
        <v>0</v>
      </c>
      <c r="AH21" s="155">
        <v>0</v>
      </c>
      <c r="AI21" s="155">
        <v>0</v>
      </c>
      <c r="AJ21" s="155">
        <v>0</v>
      </c>
      <c r="AK21" s="155">
        <v>0</v>
      </c>
      <c r="AL21" s="155">
        <v>0</v>
      </c>
      <c r="AM21" s="155">
        <v>0</v>
      </c>
      <c r="AN21" s="155">
        <v>0</v>
      </c>
      <c r="AO21" s="155">
        <v>0</v>
      </c>
      <c r="AP21" s="155">
        <v>0</v>
      </c>
      <c r="AQ21" s="155">
        <v>0</v>
      </c>
      <c r="AR21" s="155">
        <v>0</v>
      </c>
      <c r="AS21" s="155">
        <v>0</v>
      </c>
      <c r="AT21" s="155">
        <v>0</v>
      </c>
      <c r="AU21" s="155">
        <v>0</v>
      </c>
      <c r="AV21" s="155">
        <v>0</v>
      </c>
      <c r="AW21" s="155">
        <v>0</v>
      </c>
      <c r="AX21" s="155">
        <v>0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</row>
    <row r="22" spans="2:71" ht="15" customHeight="1">
      <c r="B22" s="154" t="s">
        <v>159</v>
      </c>
      <c r="C22" s="129"/>
      <c r="D22" s="174">
        <v>0</v>
      </c>
      <c r="E22" s="174">
        <v>0</v>
      </c>
      <c r="F22" s="174">
        <v>0</v>
      </c>
      <c r="G22" s="174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55">
        <v>0</v>
      </c>
      <c r="S22" s="155">
        <v>0</v>
      </c>
      <c r="T22" s="155">
        <v>0</v>
      </c>
      <c r="U22" s="155">
        <v>-0.59989999999999999</v>
      </c>
      <c r="V22" s="155">
        <v>0.60199999999999998</v>
      </c>
      <c r="W22" s="155">
        <v>0.80249999999999999</v>
      </c>
      <c r="X22" s="155">
        <v>3.2241</v>
      </c>
      <c r="Y22" s="155">
        <v>5.6199500000000002</v>
      </c>
      <c r="Z22" s="155">
        <v>0.63365000000000005</v>
      </c>
      <c r="AA22" s="155">
        <v>10.535539999999999</v>
      </c>
      <c r="AB22" s="155">
        <v>18.8</v>
      </c>
      <c r="AC22" s="155">
        <v>40.244999999999997</v>
      </c>
      <c r="AD22" s="155">
        <v>85.236000000000004</v>
      </c>
      <c r="AE22" s="155">
        <v>138.05000000000001</v>
      </c>
      <c r="AF22" s="155">
        <v>150.37299999999999</v>
      </c>
      <c r="AG22" s="155">
        <v>180.37</v>
      </c>
      <c r="AH22" s="155">
        <v>220.6926</v>
      </c>
      <c r="AI22" s="155">
        <v>315.94180158</v>
      </c>
      <c r="AJ22" s="155">
        <v>346.00715642</v>
      </c>
      <c r="AK22" s="155">
        <v>389.11632715000002</v>
      </c>
      <c r="AL22" s="155">
        <v>341.49900000000002</v>
      </c>
      <c r="AM22" s="155">
        <v>243.59299999999999</v>
      </c>
      <c r="AN22" s="155">
        <v>253.30490671999999</v>
      </c>
      <c r="AO22" s="171">
        <v>487.03</v>
      </c>
      <c r="AP22" s="171">
        <v>637.69100000000003</v>
      </c>
      <c r="AQ22" s="171">
        <v>762.48800000000006</v>
      </c>
      <c r="AR22" s="171">
        <v>904.39</v>
      </c>
      <c r="AS22" s="171">
        <v>1131.1759999999999</v>
      </c>
      <c r="AT22" s="171">
        <v>1381.9359999999999</v>
      </c>
      <c r="AU22" s="171">
        <v>1479.049</v>
      </c>
      <c r="AV22" s="171">
        <v>1021.183</v>
      </c>
      <c r="AW22" s="171">
        <v>829.10109379999994</v>
      </c>
      <c r="AX22" s="171">
        <v>731.42249551000305</v>
      </c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</row>
    <row r="23" spans="2:71" ht="15" customHeight="1">
      <c r="B23" s="154" t="s">
        <v>183</v>
      </c>
      <c r="C23" s="129"/>
      <c r="D23" s="174">
        <v>0</v>
      </c>
      <c r="E23" s="174">
        <v>0</v>
      </c>
      <c r="F23" s="174">
        <v>0</v>
      </c>
      <c r="G23" s="174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  <c r="S23" s="155">
        <v>0</v>
      </c>
      <c r="T23" s="155">
        <v>0</v>
      </c>
      <c r="U23" s="155">
        <v>0.50949999999999995</v>
      </c>
      <c r="V23" s="155">
        <v>0.74490000000000001</v>
      </c>
      <c r="W23" s="155">
        <v>3.9476</v>
      </c>
      <c r="X23" s="155">
        <v>2.5926</v>
      </c>
      <c r="Y23" s="155">
        <v>5.9001700000000001</v>
      </c>
      <c r="Z23" s="155">
        <v>10.437530000000001</v>
      </c>
      <c r="AA23" s="155">
        <v>12.30829</v>
      </c>
      <c r="AB23" s="155">
        <v>19.100000000000001</v>
      </c>
      <c r="AC23" s="155">
        <v>50.045000000000002</v>
      </c>
      <c r="AD23" s="155">
        <v>80.16</v>
      </c>
      <c r="AE23" s="155">
        <v>81.899000000000001</v>
      </c>
      <c r="AF23" s="155">
        <v>96.656000000000006</v>
      </c>
      <c r="AG23" s="155">
        <v>160.41499999999999</v>
      </c>
      <c r="AH23" s="155">
        <v>179.11340000000001</v>
      </c>
      <c r="AI23" s="155">
        <v>233.43647537000001</v>
      </c>
      <c r="AJ23" s="155">
        <v>279.95443180000001</v>
      </c>
      <c r="AK23" s="155">
        <v>268.61935005999999</v>
      </c>
      <c r="AL23" s="155">
        <v>308.55099999999999</v>
      </c>
      <c r="AM23" s="155">
        <v>204.93199999999999</v>
      </c>
      <c r="AN23" s="155">
        <v>278.87228658999999</v>
      </c>
      <c r="AO23" s="171">
        <v>382.23099999999999</v>
      </c>
      <c r="AP23" s="171">
        <v>578.05100000000004</v>
      </c>
      <c r="AQ23" s="171">
        <v>679.30799999999999</v>
      </c>
      <c r="AR23" s="171">
        <v>935.31799999999998</v>
      </c>
      <c r="AS23" s="171">
        <v>1112.6610000000001</v>
      </c>
      <c r="AT23" s="171">
        <v>1493.8009999999999</v>
      </c>
      <c r="AU23" s="171">
        <v>1555.778</v>
      </c>
      <c r="AV23" s="171">
        <v>1307.6769999999999</v>
      </c>
      <c r="AW23" s="171">
        <v>1085.014801</v>
      </c>
      <c r="AX23" s="171">
        <v>826.2432048500001</v>
      </c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</row>
    <row r="24" spans="2:71" ht="15" customHeight="1">
      <c r="B24" s="154" t="s">
        <v>161</v>
      </c>
      <c r="C24" s="129"/>
      <c r="D24" s="174">
        <v>0</v>
      </c>
      <c r="E24" s="174">
        <v>0</v>
      </c>
      <c r="F24" s="174">
        <v>0</v>
      </c>
      <c r="G24" s="174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5">
        <v>-0.17680000000000001</v>
      </c>
      <c r="V24" s="155">
        <v>5.4683000000000002</v>
      </c>
      <c r="W24" s="155">
        <v>14.062900000000001</v>
      </c>
      <c r="X24" s="155">
        <v>11.738099999999999</v>
      </c>
      <c r="Y24" s="155">
        <v>14.61646</v>
      </c>
      <c r="Z24" s="155">
        <v>17.588329999999999</v>
      </c>
      <c r="AA24" s="155">
        <v>15.66642</v>
      </c>
      <c r="AB24" s="155">
        <v>20.8</v>
      </c>
      <c r="AC24" s="155">
        <v>39.200000000000003</v>
      </c>
      <c r="AD24" s="155">
        <v>97.100999999999999</v>
      </c>
      <c r="AE24" s="155">
        <v>124.84399999999999</v>
      </c>
      <c r="AF24" s="155">
        <v>136.154</v>
      </c>
      <c r="AG24" s="155">
        <v>184.95599999999999</v>
      </c>
      <c r="AH24" s="155">
        <v>322.60199999999998</v>
      </c>
      <c r="AI24" s="155">
        <v>231.47698567</v>
      </c>
      <c r="AJ24" s="155">
        <v>229.28949306000001</v>
      </c>
      <c r="AK24" s="155">
        <v>281.87053519</v>
      </c>
      <c r="AL24" s="155">
        <v>341.94900000000001</v>
      </c>
      <c r="AM24" s="155">
        <v>374.71499999999997</v>
      </c>
      <c r="AN24" s="155">
        <v>449.68483700000002</v>
      </c>
      <c r="AO24" s="171">
        <v>597.46699999999998</v>
      </c>
      <c r="AP24" s="171">
        <v>716.93799999999999</v>
      </c>
      <c r="AQ24" s="171">
        <v>897.8</v>
      </c>
      <c r="AR24" s="171">
        <v>926.28200000000004</v>
      </c>
      <c r="AS24" s="171">
        <v>1058.2860000000001</v>
      </c>
      <c r="AT24" s="171">
        <v>1376.192</v>
      </c>
      <c r="AU24" s="171">
        <v>1463.9739999999999</v>
      </c>
      <c r="AV24" s="171">
        <v>1213.1179999999999</v>
      </c>
      <c r="AW24" s="171">
        <v>993.3183712</v>
      </c>
      <c r="AX24" s="171">
        <v>777.80088332240359</v>
      </c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</row>
    <row r="25" spans="2:71" ht="15" customHeight="1">
      <c r="B25" s="154" t="s">
        <v>162</v>
      </c>
      <c r="C25" s="129"/>
      <c r="D25" s="174">
        <v>0</v>
      </c>
      <c r="E25" s="174">
        <v>0</v>
      </c>
      <c r="F25" s="174">
        <v>0</v>
      </c>
      <c r="G25" s="174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-2.2429000000000001</v>
      </c>
      <c r="W25" s="155">
        <v>1.1101000000000001</v>
      </c>
      <c r="X25" s="155">
        <v>3.5510000000000002</v>
      </c>
      <c r="Y25" s="155">
        <v>3.8586800000000001</v>
      </c>
      <c r="Z25" s="155">
        <v>7.8156600000000003</v>
      </c>
      <c r="AA25" s="155">
        <v>14.216530000000001</v>
      </c>
      <c r="AB25" s="155">
        <v>19.2</v>
      </c>
      <c r="AC25" s="155">
        <v>30.2</v>
      </c>
      <c r="AD25" s="155">
        <v>51.558999999999997</v>
      </c>
      <c r="AE25" s="155">
        <v>44.649000000000001</v>
      </c>
      <c r="AF25" s="155">
        <v>18.100999999999999</v>
      </c>
      <c r="AG25" s="155">
        <v>20.097999999999999</v>
      </c>
      <c r="AH25" s="155">
        <v>120.0288</v>
      </c>
      <c r="AI25" s="155">
        <v>140.13757744</v>
      </c>
      <c r="AJ25" s="155">
        <v>145.63471719</v>
      </c>
      <c r="AK25" s="155">
        <v>139.11379706</v>
      </c>
      <c r="AL25" s="155">
        <v>89.212999999999994</v>
      </c>
      <c r="AM25" s="155">
        <v>34.771000000000001</v>
      </c>
      <c r="AN25" s="155">
        <v>43.875445620000001</v>
      </c>
      <c r="AO25" s="171">
        <v>194.464</v>
      </c>
      <c r="AP25" s="171">
        <v>235.733</v>
      </c>
      <c r="AQ25" s="171">
        <v>278.66699999999997</v>
      </c>
      <c r="AR25" s="171">
        <v>261.529</v>
      </c>
      <c r="AS25" s="171">
        <v>335.23399999999998</v>
      </c>
      <c r="AT25" s="171">
        <v>376.22699999999998</v>
      </c>
      <c r="AU25" s="171">
        <v>349.90199999999999</v>
      </c>
      <c r="AV25" s="171">
        <v>80.826999999999998</v>
      </c>
      <c r="AW25" s="171">
        <v>67.838812300000001</v>
      </c>
      <c r="AX25" s="171">
        <v>58.464913230000917</v>
      </c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</row>
    <row r="26" spans="2:71" ht="15" customHeight="1">
      <c r="B26" s="154" t="s">
        <v>320</v>
      </c>
      <c r="C26" s="129"/>
      <c r="D26" s="174">
        <v>0</v>
      </c>
      <c r="E26" s="174">
        <v>0</v>
      </c>
      <c r="F26" s="174">
        <v>0</v>
      </c>
      <c r="G26" s="174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55">
        <v>0</v>
      </c>
      <c r="U26" s="155">
        <v>0</v>
      </c>
      <c r="V26" s="155">
        <v>6.0699999999999997E-2</v>
      </c>
      <c r="W26" s="155">
        <v>1.8143</v>
      </c>
      <c r="X26" s="155">
        <v>0.76739999999999997</v>
      </c>
      <c r="Y26" s="155">
        <v>-2.9085399999999999</v>
      </c>
      <c r="Z26" s="155">
        <v>10.26473</v>
      </c>
      <c r="AA26" s="155">
        <v>13.053050000000001</v>
      </c>
      <c r="AB26" s="155">
        <v>29.2</v>
      </c>
      <c r="AC26" s="155">
        <v>53.6</v>
      </c>
      <c r="AD26" s="155">
        <v>66.545000000000002</v>
      </c>
      <c r="AE26" s="155">
        <v>71.504999999999995</v>
      </c>
      <c r="AF26" s="155">
        <v>81.02</v>
      </c>
      <c r="AG26" s="155">
        <v>84.25</v>
      </c>
      <c r="AH26" s="155">
        <v>113.57689999999999</v>
      </c>
      <c r="AI26" s="155">
        <v>122.22681626000001</v>
      </c>
      <c r="AJ26" s="155">
        <v>98.184905209999997</v>
      </c>
      <c r="AK26" s="155">
        <v>85.689858990000005</v>
      </c>
      <c r="AL26" s="155">
        <v>104.146</v>
      </c>
      <c r="AM26" s="155">
        <v>36.378999999999998</v>
      </c>
      <c r="AN26" s="155">
        <v>119.44629662</v>
      </c>
      <c r="AO26" s="171">
        <v>164.71100000000001</v>
      </c>
      <c r="AP26" s="171">
        <v>183.12899999999999</v>
      </c>
      <c r="AQ26" s="171">
        <v>172.583</v>
      </c>
      <c r="AR26" s="171">
        <v>95.941999999999993</v>
      </c>
      <c r="AS26" s="171">
        <v>47.567999999999998</v>
      </c>
      <c r="AT26" s="171">
        <v>59.35</v>
      </c>
      <c r="AU26" s="171">
        <v>142.328</v>
      </c>
      <c r="AV26" s="171">
        <v>42.631999999999998</v>
      </c>
      <c r="AW26" s="171">
        <v>14.145922800000001</v>
      </c>
      <c r="AX26" s="171">
        <v>14.197123300000325</v>
      </c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</row>
    <row r="27" spans="2:71" ht="15" customHeight="1">
      <c r="B27" s="154" t="s">
        <v>189</v>
      </c>
      <c r="C27" s="129"/>
      <c r="D27" s="174">
        <v>0</v>
      </c>
      <c r="E27" s="174">
        <v>0</v>
      </c>
      <c r="F27" s="174">
        <v>0</v>
      </c>
      <c r="G27" s="174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0</v>
      </c>
      <c r="S27" s="155">
        <v>0</v>
      </c>
      <c r="T27" s="155">
        <v>0</v>
      </c>
      <c r="U27" s="155">
        <v>0</v>
      </c>
      <c r="V27" s="155">
        <v>-1.4884999999999999</v>
      </c>
      <c r="W27" s="155">
        <v>2.9485000000000001</v>
      </c>
      <c r="X27" s="155">
        <v>1.4218999999999999</v>
      </c>
      <c r="Y27" s="155">
        <v>1.7471099999999999</v>
      </c>
      <c r="Z27" s="155">
        <v>4.3733599999999999</v>
      </c>
      <c r="AA27" s="155">
        <v>16.614940000000001</v>
      </c>
      <c r="AB27" s="155">
        <v>21.8</v>
      </c>
      <c r="AC27" s="155">
        <v>50</v>
      </c>
      <c r="AD27" s="155">
        <v>0</v>
      </c>
      <c r="AE27" s="155">
        <v>0</v>
      </c>
      <c r="AF27" s="155">
        <v>0</v>
      </c>
      <c r="AG27" s="155">
        <v>0</v>
      </c>
      <c r="AH27" s="155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5">
        <v>0</v>
      </c>
      <c r="AR27" s="155">
        <v>0</v>
      </c>
      <c r="AS27" s="155">
        <v>0</v>
      </c>
      <c r="AT27" s="155">
        <v>0</v>
      </c>
      <c r="AU27" s="155">
        <v>0</v>
      </c>
      <c r="AV27" s="155">
        <v>0</v>
      </c>
      <c r="AW27" s="155">
        <v>0</v>
      </c>
      <c r="AX27" s="155">
        <v>0</v>
      </c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</row>
    <row r="28" spans="2:71" ht="15" customHeight="1">
      <c r="B28" s="154" t="s">
        <v>164</v>
      </c>
      <c r="C28" s="129"/>
      <c r="D28" s="174">
        <v>0</v>
      </c>
      <c r="E28" s="174">
        <v>0</v>
      </c>
      <c r="F28" s="174">
        <v>0</v>
      </c>
      <c r="G28" s="174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0</v>
      </c>
      <c r="U28" s="155">
        <v>0</v>
      </c>
      <c r="V28" s="155">
        <v>0</v>
      </c>
      <c r="W28" s="155">
        <v>0</v>
      </c>
      <c r="X28" s="155">
        <v>-2.2682000000000002</v>
      </c>
      <c r="Y28" s="155">
        <v>-3.7623799999999998</v>
      </c>
      <c r="Z28" s="155">
        <v>-1.52851</v>
      </c>
      <c r="AA28" s="155">
        <v>-1.21618</v>
      </c>
      <c r="AB28" s="155">
        <v>-6.5</v>
      </c>
      <c r="AC28" s="155">
        <v>0</v>
      </c>
      <c r="AD28" s="155">
        <v>0</v>
      </c>
      <c r="AE28" s="155">
        <v>0</v>
      </c>
      <c r="AF28" s="155">
        <v>0</v>
      </c>
      <c r="AG28" s="155">
        <v>0</v>
      </c>
      <c r="AH28" s="155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5">
        <v>0</v>
      </c>
      <c r="AR28" s="155">
        <v>0</v>
      </c>
      <c r="AS28" s="155">
        <v>0</v>
      </c>
      <c r="AT28" s="155">
        <v>0</v>
      </c>
      <c r="AU28" s="155">
        <v>0</v>
      </c>
      <c r="AV28" s="155">
        <v>0</v>
      </c>
      <c r="AW28" s="155">
        <v>0</v>
      </c>
      <c r="AX28" s="155">
        <v>0</v>
      </c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2:71" ht="15" customHeight="1">
      <c r="B29" s="154" t="s">
        <v>165</v>
      </c>
      <c r="C29" s="129"/>
      <c r="D29" s="174">
        <v>0</v>
      </c>
      <c r="E29" s="174">
        <v>0</v>
      </c>
      <c r="F29" s="174">
        <v>0</v>
      </c>
      <c r="G29" s="174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155">
        <v>0</v>
      </c>
      <c r="V29" s="155">
        <v>0</v>
      </c>
      <c r="W29" s="155">
        <v>0</v>
      </c>
      <c r="X29" s="155">
        <v>-1.8298000000000001</v>
      </c>
      <c r="Y29" s="155">
        <v>-3.4171999999999998</v>
      </c>
      <c r="Z29" s="155">
        <v>0</v>
      </c>
      <c r="AA29" s="155">
        <v>0</v>
      </c>
      <c r="AB29" s="155">
        <v>0</v>
      </c>
      <c r="AC29" s="155">
        <v>0</v>
      </c>
      <c r="AD29" s="155">
        <v>0</v>
      </c>
      <c r="AE29" s="155">
        <v>0</v>
      </c>
      <c r="AF29" s="155">
        <v>0</v>
      </c>
      <c r="AG29" s="155">
        <v>0</v>
      </c>
      <c r="AH29" s="155">
        <v>0</v>
      </c>
      <c r="AI29" s="155">
        <v>0</v>
      </c>
      <c r="AJ29" s="155">
        <v>0</v>
      </c>
      <c r="AK29" s="155">
        <v>0</v>
      </c>
      <c r="AL29" s="155">
        <v>0</v>
      </c>
      <c r="AM29" s="155">
        <v>0</v>
      </c>
      <c r="AN29" s="155">
        <v>0</v>
      </c>
      <c r="AO29" s="155">
        <v>0</v>
      </c>
      <c r="AP29" s="155">
        <v>0</v>
      </c>
      <c r="AQ29" s="155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155">
        <v>0</v>
      </c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  <row r="30" spans="2:71" ht="15" customHeight="1">
      <c r="B30" s="154" t="s">
        <v>166</v>
      </c>
      <c r="C30" s="129"/>
      <c r="D30" s="174">
        <v>0</v>
      </c>
      <c r="E30" s="174">
        <v>0</v>
      </c>
      <c r="F30" s="174">
        <v>0</v>
      </c>
      <c r="G30" s="174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5">
        <v>0</v>
      </c>
      <c r="V30" s="155">
        <v>0</v>
      </c>
      <c r="W30" s="155">
        <v>0</v>
      </c>
      <c r="X30" s="155">
        <v>0</v>
      </c>
      <c r="Y30" s="155">
        <v>-1.26674</v>
      </c>
      <c r="Z30" s="155">
        <v>-1.3054600000000001</v>
      </c>
      <c r="AA30" s="155">
        <v>4.2118099999999998</v>
      </c>
      <c r="AB30" s="155">
        <v>9.6999999999999993</v>
      </c>
      <c r="AC30" s="155">
        <v>6.1</v>
      </c>
      <c r="AD30" s="155">
        <v>-2.7709999999999999</v>
      </c>
      <c r="AE30" s="155">
        <v>1.319</v>
      </c>
      <c r="AF30" s="155">
        <v>2.923</v>
      </c>
      <c r="AG30" s="155">
        <v>1.6679999999999999</v>
      </c>
      <c r="AH30" s="155">
        <v>15.2767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5">
        <v>0</v>
      </c>
      <c r="AR30" s="155">
        <v>0</v>
      </c>
      <c r="AS30" s="155">
        <v>0</v>
      </c>
      <c r="AT30" s="155">
        <v>0</v>
      </c>
      <c r="AU30" s="155">
        <v>0</v>
      </c>
      <c r="AV30" s="155">
        <v>0</v>
      </c>
      <c r="AW30" s="155">
        <v>0</v>
      </c>
      <c r="AX30" s="155">
        <v>0</v>
      </c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</row>
    <row r="31" spans="2:71" ht="15" customHeight="1">
      <c r="B31" s="154" t="s">
        <v>321</v>
      </c>
      <c r="C31" s="129"/>
      <c r="D31" s="174"/>
      <c r="E31" s="174"/>
      <c r="F31" s="174"/>
      <c r="G31" s="174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>
        <v>3.8319999999999999</v>
      </c>
      <c r="AT31" s="155">
        <v>45.34</v>
      </c>
      <c r="AU31" s="155">
        <v>53.811</v>
      </c>
      <c r="AV31" s="155">
        <v>85.165000000000006</v>
      </c>
      <c r="AW31" s="155">
        <v>-814.24787613000001</v>
      </c>
      <c r="AX31" s="155">
        <v>390.55812881000003</v>
      </c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</row>
    <row r="32" spans="2:71" ht="15" customHeight="1">
      <c r="B32" s="154" t="s">
        <v>465</v>
      </c>
      <c r="C32" s="129"/>
      <c r="D32" s="174">
        <v>0</v>
      </c>
      <c r="E32" s="174">
        <v>0</v>
      </c>
      <c r="F32" s="174">
        <v>0</v>
      </c>
      <c r="G32" s="174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155">
        <v>0</v>
      </c>
      <c r="AG32" s="155">
        <v>0</v>
      </c>
      <c r="AH32" s="155">
        <v>0</v>
      </c>
      <c r="AI32" s="155">
        <v>41.407509359999999</v>
      </c>
      <c r="AJ32" s="155">
        <v>23.92398931</v>
      </c>
      <c r="AK32" s="155">
        <v>51.51975616</v>
      </c>
      <c r="AL32" s="155">
        <v>37.929000000000002</v>
      </c>
      <c r="AM32" s="155">
        <v>-161.5</v>
      </c>
      <c r="AN32" s="155">
        <v>-239.15807436</v>
      </c>
      <c r="AO32" s="171">
        <v>-92.507000000000005</v>
      </c>
      <c r="AP32" s="171">
        <v>2.4369999999999998</v>
      </c>
      <c r="AQ32" s="171">
        <v>13.07</v>
      </c>
      <c r="AR32" s="171">
        <v>21.89</v>
      </c>
      <c r="AS32" s="171">
        <v>64.543999999999997</v>
      </c>
      <c r="AT32" s="171">
        <v>56.783000000000001</v>
      </c>
      <c r="AU32" s="171">
        <v>52.436999999999998</v>
      </c>
      <c r="AV32" s="171">
        <v>33.179000000000002</v>
      </c>
      <c r="AW32" s="171">
        <v>9.2061898000000006</v>
      </c>
      <c r="AX32" s="171">
        <v>17.616179589999977</v>
      </c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</row>
    <row r="33" spans="2:71" ht="15" customHeight="1">
      <c r="B33" s="154" t="s">
        <v>167</v>
      </c>
      <c r="C33" s="129"/>
      <c r="D33" s="174">
        <v>0</v>
      </c>
      <c r="E33" s="174">
        <v>0</v>
      </c>
      <c r="F33" s="174">
        <v>0</v>
      </c>
      <c r="G33" s="174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-2.2055099999999999</v>
      </c>
      <c r="Z33" s="155">
        <v>-1.05725</v>
      </c>
      <c r="AA33" s="155">
        <v>8.4759600000000006</v>
      </c>
      <c r="AB33" s="155">
        <v>13.7</v>
      </c>
      <c r="AC33" s="155">
        <v>26.4</v>
      </c>
      <c r="AD33" s="155">
        <v>-443.61799999999999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5">
        <v>0</v>
      </c>
      <c r="AR33" s="155">
        <v>0</v>
      </c>
      <c r="AS33" s="155">
        <v>0</v>
      </c>
      <c r="AT33" s="155">
        <v>0</v>
      </c>
      <c r="AU33" s="155">
        <v>0</v>
      </c>
      <c r="AV33" s="155">
        <v>0</v>
      </c>
      <c r="AW33" s="155">
        <v>0</v>
      </c>
      <c r="AX33" s="155">
        <v>0</v>
      </c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</row>
    <row r="34" spans="2:71" ht="15" customHeight="1">
      <c r="B34" s="154" t="s">
        <v>168</v>
      </c>
      <c r="C34" s="129"/>
      <c r="D34" s="174">
        <v>0</v>
      </c>
      <c r="E34" s="174">
        <v>0</v>
      </c>
      <c r="F34" s="174">
        <v>0</v>
      </c>
      <c r="G34" s="174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-7.2</v>
      </c>
      <c r="AD34" s="155">
        <v>0</v>
      </c>
      <c r="AE34" s="155">
        <v>0</v>
      </c>
      <c r="AF34" s="155">
        <v>0</v>
      </c>
      <c r="AG34" s="155">
        <v>0</v>
      </c>
      <c r="AH34" s="155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5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155">
        <v>0</v>
      </c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</row>
    <row r="35" spans="2:71" ht="15" customHeight="1">
      <c r="B35" s="154" t="s">
        <v>169</v>
      </c>
      <c r="C35" s="129"/>
      <c r="D35" s="174">
        <v>0</v>
      </c>
      <c r="E35" s="174">
        <v>0</v>
      </c>
      <c r="F35" s="174">
        <v>0</v>
      </c>
      <c r="G35" s="174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-314.69</v>
      </c>
      <c r="AN35" s="155">
        <v>0</v>
      </c>
      <c r="AO35" s="155">
        <v>0</v>
      </c>
      <c r="AP35" s="155">
        <v>0</v>
      </c>
      <c r="AQ35" s="155">
        <v>0</v>
      </c>
      <c r="AR35" s="155">
        <v>0</v>
      </c>
      <c r="AS35" s="155">
        <v>0</v>
      </c>
      <c r="AT35" s="155">
        <v>0</v>
      </c>
      <c r="AU35" s="155">
        <v>0</v>
      </c>
      <c r="AV35" s="155">
        <v>0</v>
      </c>
      <c r="AW35" s="155">
        <v>0</v>
      </c>
      <c r="AX35" s="155">
        <v>0</v>
      </c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</row>
    <row r="36" spans="2:71" ht="15" customHeight="1">
      <c r="B36" s="154" t="s">
        <v>170</v>
      </c>
      <c r="C36" s="129"/>
      <c r="D36" s="174">
        <v>0</v>
      </c>
      <c r="E36" s="174">
        <v>0</v>
      </c>
      <c r="F36" s="174">
        <v>0</v>
      </c>
      <c r="G36" s="174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v>0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55">
        <v>0</v>
      </c>
      <c r="AE36" s="155">
        <v>0</v>
      </c>
      <c r="AF36" s="155">
        <v>0</v>
      </c>
      <c r="AG36" s="155">
        <v>0</v>
      </c>
      <c r="AH36" s="155">
        <v>0</v>
      </c>
      <c r="AI36" s="155">
        <v>-15.944008569999999</v>
      </c>
      <c r="AJ36" s="155">
        <v>14.29416277</v>
      </c>
      <c r="AK36" s="155">
        <v>8.0361110700000005</v>
      </c>
      <c r="AL36" s="155">
        <v>-18.46</v>
      </c>
      <c r="AM36" s="155">
        <v>0</v>
      </c>
      <c r="AN36" s="155">
        <v>0</v>
      </c>
      <c r="AO36" s="155">
        <v>0</v>
      </c>
      <c r="AP36" s="155">
        <v>0</v>
      </c>
      <c r="AQ36" s="155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0</v>
      </c>
      <c r="AW36" s="155">
        <v>0</v>
      </c>
      <c r="AX36" s="155">
        <v>0</v>
      </c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</row>
    <row r="37" spans="2:71" ht="15" customHeight="1">
      <c r="B37" s="154" t="s">
        <v>458</v>
      </c>
      <c r="C37" s="267"/>
      <c r="D37" s="174"/>
      <c r="E37" s="174"/>
      <c r="F37" s="174"/>
      <c r="G37" s="17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>
        <v>-34.2805654</v>
      </c>
      <c r="AX37" s="155">
        <v>-64.015594749999991</v>
      </c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</row>
    <row r="38" spans="2:71" ht="15" customHeight="1">
      <c r="B38" s="154" t="s">
        <v>459</v>
      </c>
      <c r="C38" s="267"/>
      <c r="D38" s="174"/>
      <c r="E38" s="174"/>
      <c r="F38" s="174"/>
      <c r="G38" s="174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>
        <v>123.5265483</v>
      </c>
      <c r="AM38" s="155">
        <v>130.14799475000001</v>
      </c>
      <c r="AN38" s="155">
        <v>102.99017941</v>
      </c>
      <c r="AO38" s="155">
        <v>89.56209129989999</v>
      </c>
      <c r="AP38" s="155">
        <v>62.939473269899999</v>
      </c>
      <c r="AQ38" s="155">
        <v>183.8831716599</v>
      </c>
      <c r="AR38" s="155">
        <v>290.87384894000002</v>
      </c>
      <c r="AS38" s="155">
        <v>243.2998796</v>
      </c>
      <c r="AT38" s="155">
        <v>293.71397410000003</v>
      </c>
      <c r="AU38" s="155">
        <v>301.75414362999999</v>
      </c>
      <c r="AV38" s="155">
        <v>211.68988615000001</v>
      </c>
      <c r="AW38" s="155">
        <v>217.3285233</v>
      </c>
      <c r="AX38" s="155">
        <v>233.79704427999974</v>
      </c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</row>
    <row r="39" spans="2:71" ht="15" customHeight="1">
      <c r="B39" s="129"/>
      <c r="C39" s="129"/>
      <c r="D39" s="174"/>
      <c r="E39" s="174"/>
      <c r="F39" s="174"/>
      <c r="G39" s="17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</row>
    <row r="40" spans="2:71" s="52" customFormat="1" ht="15" customHeight="1">
      <c r="B40" s="284" t="s">
        <v>342</v>
      </c>
      <c r="C40" s="284"/>
      <c r="D40" s="174">
        <v>0</v>
      </c>
      <c r="E40" s="174">
        <v>0</v>
      </c>
      <c r="F40" s="174">
        <v>0</v>
      </c>
      <c r="G40" s="174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5">
        <v>0</v>
      </c>
      <c r="U40" s="155">
        <v>0</v>
      </c>
      <c r="V40" s="155">
        <v>0</v>
      </c>
      <c r="W40" s="155">
        <v>0</v>
      </c>
      <c r="X40" s="155">
        <v>0</v>
      </c>
      <c r="Y40" s="119">
        <v>0.46265000000000001</v>
      </c>
      <c r="Z40" s="119">
        <v>0.67969999999999997</v>
      </c>
      <c r="AA40" s="119">
        <v>2.8090299999999999</v>
      </c>
      <c r="AB40" s="119">
        <v>4.3</v>
      </c>
      <c r="AC40" s="119">
        <v>3.9550000000000001</v>
      </c>
      <c r="AD40" s="119">
        <v>-10.996</v>
      </c>
      <c r="AE40" s="119">
        <v>12.089</v>
      </c>
      <c r="AF40" s="119">
        <v>24.4</v>
      </c>
      <c r="AG40" s="119">
        <v>51.881</v>
      </c>
      <c r="AH40" s="119">
        <v>75.866600000000005</v>
      </c>
      <c r="AI40" s="119">
        <v>47.543637919999995</v>
      </c>
      <c r="AJ40" s="119">
        <v>70.562529380000001</v>
      </c>
      <c r="AK40" s="119">
        <v>93.55361628</v>
      </c>
      <c r="AL40" s="119">
        <v>63.741</v>
      </c>
      <c r="AM40" s="119">
        <v>-45.228999999999999</v>
      </c>
      <c r="AN40" s="119">
        <v>-20.165300670000001</v>
      </c>
      <c r="AO40" s="169">
        <v>0.503</v>
      </c>
      <c r="AP40" s="169">
        <v>28.917999999999999</v>
      </c>
      <c r="AQ40" s="169">
        <v>36.645000000000003</v>
      </c>
      <c r="AR40" s="169">
        <v>43.902999999999992</v>
      </c>
      <c r="AS40" s="169">
        <v>83.564999999999998</v>
      </c>
      <c r="AT40" s="169">
        <v>107.06</v>
      </c>
      <c r="AU40" s="169">
        <v>166.43</v>
      </c>
      <c r="AV40" s="169">
        <v>-532.16899999999998</v>
      </c>
      <c r="AW40" s="169">
        <v>-459.93507850000003</v>
      </c>
      <c r="AX40" s="169">
        <v>-132.78949649999998</v>
      </c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</row>
    <row r="41" spans="2:71" ht="15" customHeight="1">
      <c r="B41" s="154" t="s">
        <v>466</v>
      </c>
      <c r="C41" s="129"/>
      <c r="D41" s="174">
        <v>0</v>
      </c>
      <c r="E41" s="174">
        <v>0</v>
      </c>
      <c r="F41" s="174">
        <v>0</v>
      </c>
      <c r="G41" s="174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  <c r="Y41" s="155">
        <v>0.46265000000000001</v>
      </c>
      <c r="Z41" s="155">
        <v>9.1679999999999998E-2</v>
      </c>
      <c r="AA41" s="155">
        <v>0.67515000000000003</v>
      </c>
      <c r="AB41" s="155">
        <v>0.9</v>
      </c>
      <c r="AC41" s="155">
        <v>-4.4999999999999998E-2</v>
      </c>
      <c r="AD41" s="155">
        <v>-21.899000000000001</v>
      </c>
      <c r="AE41" s="155">
        <v>3.4359999999999999</v>
      </c>
      <c r="AF41" s="155">
        <v>6.8949999999999996</v>
      </c>
      <c r="AG41" s="155">
        <v>25.026</v>
      </c>
      <c r="AH41" s="155">
        <v>38.2361</v>
      </c>
      <c r="AI41" s="155">
        <v>0</v>
      </c>
      <c r="AJ41" s="155">
        <v>0</v>
      </c>
      <c r="AK41" s="155">
        <v>0</v>
      </c>
      <c r="AL41" s="155">
        <v>0</v>
      </c>
      <c r="AM41" s="155">
        <v>0</v>
      </c>
      <c r="AN41" s="155">
        <v>0</v>
      </c>
      <c r="AO41" s="171">
        <v>0</v>
      </c>
      <c r="AP41" s="171">
        <v>0</v>
      </c>
      <c r="AQ41" s="171">
        <v>0</v>
      </c>
      <c r="AR41" s="171">
        <v>0</v>
      </c>
      <c r="AS41" s="171">
        <v>0</v>
      </c>
      <c r="AT41" s="171">
        <v>0</v>
      </c>
      <c r="AU41" s="171">
        <v>0</v>
      </c>
      <c r="AV41" s="171">
        <v>0</v>
      </c>
      <c r="AW41" s="171">
        <v>0</v>
      </c>
      <c r="AX41" s="171">
        <v>0</v>
      </c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</row>
    <row r="42" spans="2:71" ht="15" customHeight="1">
      <c r="B42" s="154" t="s">
        <v>171</v>
      </c>
      <c r="C42" s="129"/>
      <c r="D42" s="174">
        <v>0</v>
      </c>
      <c r="E42" s="174">
        <v>0</v>
      </c>
      <c r="F42" s="174">
        <v>0</v>
      </c>
      <c r="G42" s="174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5">
        <v>0</v>
      </c>
      <c r="V42" s="155">
        <v>0</v>
      </c>
      <c r="W42" s="155">
        <v>0</v>
      </c>
      <c r="X42" s="155">
        <v>0</v>
      </c>
      <c r="Y42" s="155">
        <v>0</v>
      </c>
      <c r="Z42" s="155">
        <v>0.58801999999999999</v>
      </c>
      <c r="AA42" s="155">
        <v>2.13388</v>
      </c>
      <c r="AB42" s="155">
        <v>3.4</v>
      </c>
      <c r="AC42" s="155">
        <v>4</v>
      </c>
      <c r="AD42" s="155">
        <v>9.6690000000000005</v>
      </c>
      <c r="AE42" s="155">
        <v>7.1829999999999998</v>
      </c>
      <c r="AF42" s="155">
        <v>9.452</v>
      </c>
      <c r="AG42" s="155">
        <v>0</v>
      </c>
      <c r="AH42" s="155">
        <v>0</v>
      </c>
      <c r="AI42" s="155">
        <v>0</v>
      </c>
      <c r="AJ42" s="155">
        <v>0</v>
      </c>
      <c r="AK42" s="155">
        <v>0</v>
      </c>
      <c r="AL42" s="155">
        <v>0</v>
      </c>
      <c r="AM42" s="155">
        <v>0</v>
      </c>
      <c r="AN42" s="155">
        <v>0</v>
      </c>
      <c r="AO42" s="171">
        <v>0</v>
      </c>
      <c r="AP42" s="171">
        <v>0</v>
      </c>
      <c r="AQ42" s="171">
        <v>0</v>
      </c>
      <c r="AR42" s="171">
        <v>0</v>
      </c>
      <c r="AS42" s="171">
        <v>0</v>
      </c>
      <c r="AT42" s="171">
        <v>0</v>
      </c>
      <c r="AU42" s="171">
        <v>0</v>
      </c>
      <c r="AV42" s="171">
        <v>0</v>
      </c>
      <c r="AW42" s="171">
        <v>0</v>
      </c>
      <c r="AX42" s="171">
        <v>0</v>
      </c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</row>
    <row r="43" spans="2:71" ht="15" customHeight="1">
      <c r="B43" s="154" t="s">
        <v>172</v>
      </c>
      <c r="C43" s="129"/>
      <c r="D43" s="174">
        <v>0</v>
      </c>
      <c r="E43" s="174">
        <v>0</v>
      </c>
      <c r="F43" s="174">
        <v>0</v>
      </c>
      <c r="G43" s="174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5">
        <v>0</v>
      </c>
      <c r="AC43" s="155">
        <v>0</v>
      </c>
      <c r="AD43" s="155">
        <v>1.234</v>
      </c>
      <c r="AE43" s="155">
        <v>1.47</v>
      </c>
      <c r="AF43" s="155">
        <v>2.331</v>
      </c>
      <c r="AG43" s="155">
        <v>9.5649999999999995</v>
      </c>
      <c r="AH43" s="155">
        <v>11.982100000000001</v>
      </c>
      <c r="AI43" s="155">
        <v>11.147023430000001</v>
      </c>
      <c r="AJ43" s="155">
        <v>6.1483562899999997</v>
      </c>
      <c r="AK43" s="155">
        <v>2.8200504799999999</v>
      </c>
      <c r="AL43" s="155">
        <v>-13.036</v>
      </c>
      <c r="AM43" s="155">
        <v>7.5030000000000001</v>
      </c>
      <c r="AN43" s="155">
        <v>9.0754962500000005</v>
      </c>
      <c r="AO43" s="171">
        <v>0.22600000000000001</v>
      </c>
      <c r="AP43" s="171">
        <v>0</v>
      </c>
      <c r="AQ43" s="171">
        <v>0</v>
      </c>
      <c r="AR43" s="171">
        <v>0</v>
      </c>
      <c r="AS43" s="171">
        <v>0</v>
      </c>
      <c r="AT43" s="171">
        <v>0</v>
      </c>
      <c r="AU43" s="171">
        <v>0</v>
      </c>
      <c r="AV43" s="171">
        <v>0</v>
      </c>
      <c r="AW43" s="171">
        <v>0</v>
      </c>
      <c r="AX43" s="171">
        <v>0</v>
      </c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</row>
    <row r="44" spans="2:71" ht="15" customHeight="1">
      <c r="B44" s="154" t="s">
        <v>173</v>
      </c>
      <c r="C44" s="129"/>
      <c r="D44" s="174">
        <v>0</v>
      </c>
      <c r="E44" s="174">
        <v>0</v>
      </c>
      <c r="F44" s="174">
        <v>0</v>
      </c>
      <c r="G44" s="174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5">
        <v>0</v>
      </c>
      <c r="V44" s="155">
        <v>0</v>
      </c>
      <c r="W44" s="155">
        <v>0</v>
      </c>
      <c r="X44" s="155">
        <v>0</v>
      </c>
      <c r="Y44" s="155">
        <v>0</v>
      </c>
      <c r="Z44" s="155">
        <v>0</v>
      </c>
      <c r="AA44" s="155">
        <v>0</v>
      </c>
      <c r="AB44" s="155">
        <v>0</v>
      </c>
      <c r="AC44" s="155">
        <v>0</v>
      </c>
      <c r="AD44" s="155">
        <v>0</v>
      </c>
      <c r="AE44" s="155">
        <v>0</v>
      </c>
      <c r="AF44" s="155">
        <v>5.7220000000000004</v>
      </c>
      <c r="AG44" s="155">
        <v>17.29</v>
      </c>
      <c r="AH44" s="155">
        <v>25.648399999999999</v>
      </c>
      <c r="AI44" s="155">
        <v>36.396614489999997</v>
      </c>
      <c r="AJ44" s="155">
        <v>64.414173090000006</v>
      </c>
      <c r="AK44" s="155">
        <v>67.851620130000001</v>
      </c>
      <c r="AL44" s="155">
        <v>55.386000000000003</v>
      </c>
      <c r="AM44" s="155">
        <v>0</v>
      </c>
      <c r="AN44" s="155">
        <v>0</v>
      </c>
      <c r="AO44" s="171">
        <v>0</v>
      </c>
      <c r="AP44" s="171">
        <v>0</v>
      </c>
      <c r="AQ44" s="171">
        <v>0</v>
      </c>
      <c r="AR44" s="171">
        <v>0</v>
      </c>
      <c r="AS44" s="171">
        <v>0</v>
      </c>
      <c r="AT44" s="171">
        <v>0</v>
      </c>
      <c r="AU44" s="171">
        <v>0</v>
      </c>
      <c r="AV44" s="171">
        <v>0</v>
      </c>
      <c r="AW44" s="171">
        <v>0</v>
      </c>
      <c r="AX44" s="171">
        <v>0</v>
      </c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</row>
    <row r="45" spans="2:71" ht="15" customHeight="1">
      <c r="B45" s="154" t="s">
        <v>194</v>
      </c>
      <c r="C45" s="129"/>
      <c r="D45" s="174">
        <v>0</v>
      </c>
      <c r="E45" s="174">
        <v>0</v>
      </c>
      <c r="F45" s="174">
        <v>0</v>
      </c>
      <c r="G45" s="174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5">
        <v>0</v>
      </c>
      <c r="AD45" s="155">
        <v>0</v>
      </c>
      <c r="AE45" s="155">
        <v>0</v>
      </c>
      <c r="AF45" s="155">
        <v>0</v>
      </c>
      <c r="AG45" s="155">
        <v>0</v>
      </c>
      <c r="AH45" s="155">
        <v>0</v>
      </c>
      <c r="AI45" s="155">
        <v>0</v>
      </c>
      <c r="AJ45" s="155">
        <v>0</v>
      </c>
      <c r="AK45" s="155">
        <v>22.88194567</v>
      </c>
      <c r="AL45" s="155">
        <v>21.390999999999998</v>
      </c>
      <c r="AM45" s="155">
        <v>-52.731999999999999</v>
      </c>
      <c r="AN45" s="155">
        <v>-29.240796920000001</v>
      </c>
      <c r="AO45" s="171">
        <v>0.36799999999999999</v>
      </c>
      <c r="AP45" s="171">
        <v>25.138999999999999</v>
      </c>
      <c r="AQ45" s="171">
        <v>33.137</v>
      </c>
      <c r="AR45" s="171">
        <v>37.475999999999999</v>
      </c>
      <c r="AS45" s="171">
        <v>47.970999999999997</v>
      </c>
      <c r="AT45" s="171">
        <v>68.382000000000005</v>
      </c>
      <c r="AU45" s="171">
        <v>80.718000000000004</v>
      </c>
      <c r="AV45" s="171">
        <v>-63.1</v>
      </c>
      <c r="AW45" s="171">
        <v>-146.98251190000002</v>
      </c>
      <c r="AX45" s="171">
        <v>-60.412500999999999</v>
      </c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</row>
    <row r="46" spans="2:71" ht="15" customHeight="1">
      <c r="B46" s="212" t="s">
        <v>175</v>
      </c>
      <c r="C46" s="129"/>
      <c r="D46" s="174">
        <v>0</v>
      </c>
      <c r="E46" s="174">
        <v>0</v>
      </c>
      <c r="F46" s="174">
        <v>0</v>
      </c>
      <c r="G46" s="174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155">
        <v>0</v>
      </c>
      <c r="Q46" s="155">
        <v>0</v>
      </c>
      <c r="R46" s="155">
        <v>0</v>
      </c>
      <c r="S46" s="155">
        <v>0</v>
      </c>
      <c r="T46" s="155">
        <v>0</v>
      </c>
      <c r="U46" s="155">
        <v>0</v>
      </c>
      <c r="V46" s="155">
        <v>0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55">
        <v>0</v>
      </c>
      <c r="AD46" s="155">
        <v>0</v>
      </c>
      <c r="AE46" s="155">
        <v>0</v>
      </c>
      <c r="AF46" s="155">
        <v>0</v>
      </c>
      <c r="AG46" s="155">
        <v>0</v>
      </c>
      <c r="AH46" s="155">
        <v>0</v>
      </c>
      <c r="AI46" s="165">
        <v>0</v>
      </c>
      <c r="AJ46" s="165">
        <v>0</v>
      </c>
      <c r="AK46" s="165">
        <v>0</v>
      </c>
      <c r="AL46" s="165">
        <v>0</v>
      </c>
      <c r="AM46" s="165">
        <v>0</v>
      </c>
      <c r="AN46" s="165">
        <v>0</v>
      </c>
      <c r="AO46" s="165">
        <v>-9.0999999999999998E-2</v>
      </c>
      <c r="AP46" s="165">
        <v>3.7789999999999999</v>
      </c>
      <c r="AQ46" s="165">
        <v>3.508</v>
      </c>
      <c r="AR46" s="165">
        <v>12.779</v>
      </c>
      <c r="AS46" s="165">
        <v>24.891999999999999</v>
      </c>
      <c r="AT46" s="165">
        <v>15.319000000000001</v>
      </c>
      <c r="AU46" s="165">
        <v>24.890999999999998</v>
      </c>
      <c r="AV46" s="165">
        <v>-196.51300000000001</v>
      </c>
      <c r="AW46" s="165">
        <v>-128.51683590000002</v>
      </c>
      <c r="AX46" s="165">
        <v>-92.167790999999994</v>
      </c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</row>
    <row r="47" spans="2:71" ht="15" customHeight="1">
      <c r="B47" s="212" t="s">
        <v>329</v>
      </c>
      <c r="C47" s="129"/>
      <c r="D47" s="171">
        <v>0</v>
      </c>
      <c r="E47" s="171">
        <v>0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0</v>
      </c>
      <c r="L47" s="171">
        <v>0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v>0</v>
      </c>
      <c r="V47" s="171">
        <v>0</v>
      </c>
      <c r="W47" s="171">
        <v>0</v>
      </c>
      <c r="X47" s="171">
        <v>0</v>
      </c>
      <c r="Y47" s="171">
        <v>0</v>
      </c>
      <c r="Z47" s="171">
        <v>0</v>
      </c>
      <c r="AA47" s="171">
        <v>0</v>
      </c>
      <c r="AB47" s="171">
        <v>0</v>
      </c>
      <c r="AC47" s="171">
        <v>0</v>
      </c>
      <c r="AD47" s="171">
        <v>0</v>
      </c>
      <c r="AE47" s="171">
        <v>0</v>
      </c>
      <c r="AF47" s="171">
        <v>0</v>
      </c>
      <c r="AG47" s="171">
        <v>0</v>
      </c>
      <c r="AH47" s="171">
        <v>0</v>
      </c>
      <c r="AI47" s="171">
        <v>0</v>
      </c>
      <c r="AJ47" s="171">
        <v>0</v>
      </c>
      <c r="AK47" s="171">
        <v>0</v>
      </c>
      <c r="AL47" s="171">
        <v>0</v>
      </c>
      <c r="AM47" s="171">
        <v>0</v>
      </c>
      <c r="AN47" s="171">
        <v>0</v>
      </c>
      <c r="AO47" s="171">
        <v>0</v>
      </c>
      <c r="AP47" s="171">
        <v>0</v>
      </c>
      <c r="AQ47" s="171">
        <v>0</v>
      </c>
      <c r="AR47" s="165">
        <v>-6.3520000000000003</v>
      </c>
      <c r="AS47" s="165">
        <v>10.702</v>
      </c>
      <c r="AT47" s="165">
        <v>26.303000000000001</v>
      </c>
      <c r="AU47" s="165">
        <v>7.0620000000000003</v>
      </c>
      <c r="AV47" s="165">
        <v>-112.60599999999999</v>
      </c>
      <c r="AW47" s="165">
        <v>-52.486908399999997</v>
      </c>
      <c r="AX47" s="165">
        <v>8.1251402000000006</v>
      </c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</row>
    <row r="48" spans="2:71" ht="15" customHeight="1">
      <c r="B48" s="212" t="s">
        <v>382</v>
      </c>
      <c r="C48" s="129"/>
      <c r="D48" s="171">
        <v>0</v>
      </c>
      <c r="E48" s="171">
        <v>0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71">
        <v>0</v>
      </c>
      <c r="AB48" s="171">
        <v>0</v>
      </c>
      <c r="AC48" s="171">
        <v>0</v>
      </c>
      <c r="AD48" s="171">
        <v>0</v>
      </c>
      <c r="AE48" s="171">
        <v>0</v>
      </c>
      <c r="AF48" s="171">
        <v>0</v>
      </c>
      <c r="AG48" s="171">
        <v>0</v>
      </c>
      <c r="AH48" s="171">
        <v>0</v>
      </c>
      <c r="AI48" s="171">
        <v>0</v>
      </c>
      <c r="AJ48" s="171">
        <v>0</v>
      </c>
      <c r="AK48" s="171">
        <v>0</v>
      </c>
      <c r="AL48" s="171">
        <v>0</v>
      </c>
      <c r="AM48" s="171">
        <v>0</v>
      </c>
      <c r="AN48" s="171">
        <v>0</v>
      </c>
      <c r="AO48" s="171">
        <v>0</v>
      </c>
      <c r="AP48" s="171">
        <v>0</v>
      </c>
      <c r="AQ48" s="171">
        <v>0</v>
      </c>
      <c r="AR48" s="171">
        <v>0</v>
      </c>
      <c r="AS48" s="165">
        <v>0</v>
      </c>
      <c r="AT48" s="165">
        <v>-2.944</v>
      </c>
      <c r="AU48" s="165">
        <v>53.759</v>
      </c>
      <c r="AV48" s="165">
        <v>-159.94999999999999</v>
      </c>
      <c r="AW48" s="165">
        <v>-131.94882229999999</v>
      </c>
      <c r="AX48" s="165">
        <v>11.665655300000001</v>
      </c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</row>
    <row r="49" spans="1:66" ht="8.25" customHeight="1" thickBot="1">
      <c r="A49" s="217"/>
      <c r="B49" s="222"/>
      <c r="C49" s="222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5"/>
      <c r="AP49" s="225"/>
      <c r="AQ49" s="221"/>
      <c r="AR49" s="221"/>
      <c r="AS49" s="221"/>
      <c r="AT49" s="221"/>
      <c r="AU49" s="221"/>
      <c r="AV49" s="221"/>
      <c r="AW49" s="221"/>
      <c r="AX49" s="221"/>
      <c r="AY49" s="59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</row>
    <row r="50" spans="1:66" ht="18" customHeight="1">
      <c r="B50" s="129" t="s">
        <v>78</v>
      </c>
      <c r="C50" s="158" t="s">
        <v>343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71"/>
      <c r="AP50" s="171"/>
      <c r="AQ50" s="59"/>
      <c r="AR50" s="59"/>
      <c r="AS50" s="59"/>
      <c r="AT50" s="59"/>
      <c r="AU50" s="59"/>
      <c r="AV50" s="59"/>
      <c r="AW50" s="59"/>
      <c r="AX50" s="59"/>
      <c r="AY50" s="59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</row>
    <row r="51" spans="1:66" ht="18" customHeight="1">
      <c r="B51" s="129" t="s">
        <v>79</v>
      </c>
      <c r="C51" s="158" t="s">
        <v>467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71"/>
      <c r="AP51" s="171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</row>
    <row r="52" spans="1:66" ht="18" customHeight="1">
      <c r="B52" s="129" t="s">
        <v>80</v>
      </c>
      <c r="C52" s="158" t="s">
        <v>191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71"/>
      <c r="AP52" s="171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</row>
    <row r="53" spans="1:66" ht="18" customHeight="1">
      <c r="B53" s="129" t="s">
        <v>135</v>
      </c>
      <c r="C53" s="158" t="s">
        <v>192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71"/>
      <c r="AP53" s="171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</row>
    <row r="54" spans="1:66" ht="18" customHeight="1">
      <c r="B54" s="129" t="s">
        <v>318</v>
      </c>
      <c r="C54" s="158" t="s">
        <v>344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71"/>
      <c r="AP54" s="171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</row>
    <row r="55" spans="1:66" ht="18" customHeight="1">
      <c r="B55" s="129" t="s">
        <v>383</v>
      </c>
      <c r="C55" s="158" t="s">
        <v>386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71"/>
      <c r="AP55" s="171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</row>
    <row r="56" spans="1:66" ht="18" customHeight="1">
      <c r="B56" s="129" t="s">
        <v>445</v>
      </c>
      <c r="C56" s="158" t="s">
        <v>462</v>
      </c>
      <c r="D56" s="270"/>
      <c r="E56" s="271"/>
      <c r="F56" s="271"/>
      <c r="G56" s="272"/>
      <c r="H56" s="273"/>
      <c r="I56" s="273"/>
      <c r="J56" s="273"/>
      <c r="K56" s="273"/>
      <c r="L56" s="273"/>
      <c r="M56" s="273"/>
      <c r="N56" s="273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71"/>
      <c r="AP56" s="171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1:66" ht="18" customHeight="1">
      <c r="B57" s="129" t="s">
        <v>446</v>
      </c>
      <c r="C57" s="158" t="s">
        <v>464</v>
      </c>
      <c r="D57" s="269"/>
      <c r="E57" s="272"/>
      <c r="F57" s="272"/>
      <c r="G57" s="272"/>
      <c r="H57" s="273"/>
      <c r="I57" s="273"/>
      <c r="J57" s="273"/>
      <c r="K57" s="273"/>
      <c r="L57" s="273"/>
      <c r="M57" s="273"/>
      <c r="N57" s="273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71"/>
      <c r="AP57" s="171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1:66" ht="18" customHeight="1">
      <c r="B58" s="158" t="s">
        <v>185</v>
      </c>
      <c r="C58" s="158" t="s">
        <v>450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71"/>
      <c r="AP58" s="171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1:66" ht="18" customHeight="1">
      <c r="B59" s="129"/>
      <c r="C59" s="129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71"/>
      <c r="AP59" s="171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1:66" ht="12.75">
      <c r="B60" s="129"/>
      <c r="C60" s="129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71"/>
      <c r="AP60" s="171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1:66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1:66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1:66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1:66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4:59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4:59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4:59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4:59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59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4:59"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</row>
    <row r="71" spans="4:59"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</row>
    <row r="72" spans="4:59"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</row>
    <row r="73" spans="4:59"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</row>
    <row r="74" spans="4:59"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</row>
    <row r="75" spans="4:59"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</row>
    <row r="76" spans="4:59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</row>
    <row r="77" spans="4:59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</row>
    <row r="78" spans="4:59"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</row>
    <row r="79" spans="4:59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</row>
    <row r="80" spans="4:59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</row>
    <row r="81" spans="4:48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</row>
    <row r="82" spans="4:48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</row>
    <row r="83" spans="4:48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</row>
    <row r="84" spans="4:48"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</row>
    <row r="85" spans="4:48"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</row>
    <row r="86" spans="4:48"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</row>
    <row r="87" spans="4:48"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</row>
    <row r="88" spans="4:48"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</row>
    <row r="89" spans="4:48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</row>
    <row r="90" spans="4:48"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</row>
    <row r="91" spans="4:48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</row>
    <row r="92" spans="4:48"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</row>
    <row r="93" spans="4:48"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</row>
    <row r="94" spans="4:48"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</row>
    <row r="95" spans="4:48"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</row>
    <row r="96" spans="4:48"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</row>
    <row r="97" spans="36:48"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</row>
    <row r="98" spans="36:48"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</row>
    <row r="99" spans="36:48"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</row>
    <row r="100" spans="36:48"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</row>
    <row r="101" spans="36:48"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</row>
    <row r="102" spans="36:48"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</row>
    <row r="103" spans="36:48">
      <c r="AU103" s="56"/>
    </row>
  </sheetData>
  <mergeCells count="4">
    <mergeCell ref="B3:G3"/>
    <mergeCell ref="B40:C40"/>
    <mergeCell ref="B9:C9"/>
    <mergeCell ref="B7:C7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2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84"/>
  <sheetViews>
    <sheetView zoomScale="80" zoomScaleNormal="80" zoomScaleSheetLayoutView="100" workbookViewId="0"/>
  </sheetViews>
  <sheetFormatPr baseColWidth="10" defaultRowHeight="12.75"/>
  <cols>
    <col min="1" max="1" width="3.109375" style="90" customWidth="1"/>
    <col min="2" max="2" width="14" style="90" customWidth="1"/>
    <col min="3" max="3" width="42.77734375" style="90" customWidth="1"/>
    <col min="4" max="8" width="11.5546875" style="90" customWidth="1"/>
    <col min="9" max="9" width="10.33203125" style="90" customWidth="1"/>
    <col min="10" max="10" width="10.6640625" style="90" customWidth="1"/>
    <col min="11" max="12" width="10.44140625" style="90" customWidth="1"/>
    <col min="13" max="13" width="10.6640625" style="90" customWidth="1"/>
    <col min="14" max="19" width="10.44140625" style="90" customWidth="1"/>
    <col min="20" max="20" width="12.21875" style="90" customWidth="1"/>
    <col min="21" max="21" width="11.6640625" style="90" customWidth="1"/>
    <col min="22" max="23" width="11.5546875" style="90" customWidth="1"/>
    <col min="24" max="16384" width="11.5546875" style="90"/>
  </cols>
  <sheetData>
    <row r="1" spans="2:57" ht="18" customHeight="1">
      <c r="B1" s="88" t="s">
        <v>345</v>
      </c>
      <c r="C1" s="89"/>
      <c r="D1" s="89"/>
      <c r="E1" s="89"/>
      <c r="F1" s="89"/>
      <c r="G1" s="89"/>
      <c r="H1" s="89"/>
    </row>
    <row r="2" spans="2:57" ht="18" customHeight="1">
      <c r="B2" s="136" t="s">
        <v>346</v>
      </c>
      <c r="C2" s="92"/>
      <c r="D2" s="92"/>
      <c r="E2" s="92"/>
      <c r="F2" s="92"/>
      <c r="G2" s="92"/>
      <c r="H2" s="92"/>
    </row>
    <row r="3" spans="2:57" ht="18" customHeight="1">
      <c r="B3" s="286" t="s">
        <v>325</v>
      </c>
      <c r="C3" s="286"/>
      <c r="D3" s="143"/>
      <c r="E3" s="143"/>
      <c r="F3" s="143"/>
      <c r="G3" s="143"/>
      <c r="H3" s="143"/>
    </row>
    <row r="4" spans="2:57" ht="18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2:57" s="117" customFormat="1" ht="30" customHeight="1" thickBot="1">
      <c r="B5" s="132" t="s">
        <v>326</v>
      </c>
      <c r="C5" s="94"/>
      <c r="D5" s="232">
        <v>1995</v>
      </c>
      <c r="E5" s="232">
        <v>1996</v>
      </c>
      <c r="F5" s="232">
        <v>1997</v>
      </c>
      <c r="G5" s="232">
        <v>1998</v>
      </c>
      <c r="H5" s="232">
        <v>1999</v>
      </c>
      <c r="I5" s="232">
        <v>2000</v>
      </c>
      <c r="J5" s="232">
        <v>2001</v>
      </c>
      <c r="K5" s="232">
        <v>2002</v>
      </c>
      <c r="L5" s="232">
        <v>2003</v>
      </c>
      <c r="M5" s="232">
        <v>2004</v>
      </c>
      <c r="N5" s="232">
        <v>2005</v>
      </c>
      <c r="O5" s="232">
        <v>2006</v>
      </c>
      <c r="P5" s="232">
        <v>2007</v>
      </c>
      <c r="Q5" s="232">
        <v>2008</v>
      </c>
      <c r="R5" s="232">
        <v>2009</v>
      </c>
      <c r="S5" s="232">
        <v>2010</v>
      </c>
      <c r="T5" s="232">
        <v>2011</v>
      </c>
      <c r="U5" s="232">
        <v>2012</v>
      </c>
      <c r="V5" s="232">
        <v>2013</v>
      </c>
      <c r="W5" s="232">
        <v>2014</v>
      </c>
      <c r="X5" s="232">
        <v>2015</v>
      </c>
      <c r="Y5" s="232">
        <v>2016</v>
      </c>
      <c r="Z5" s="232">
        <v>2017</v>
      </c>
      <c r="AA5" s="232">
        <v>2018</v>
      </c>
      <c r="AB5" s="232">
        <v>2019</v>
      </c>
      <c r="AC5" s="232">
        <v>2020</v>
      </c>
    </row>
    <row r="6" spans="2:57" ht="15" customHeight="1"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2:57" ht="15" customHeight="1">
      <c r="B7" s="287" t="s">
        <v>347</v>
      </c>
      <c r="C7" s="287"/>
      <c r="D7" s="119">
        <v>8209.9</v>
      </c>
      <c r="E7" s="119">
        <v>9549.2165757200019</v>
      </c>
      <c r="F7" s="119">
        <v>14169</v>
      </c>
      <c r="G7" s="119">
        <v>17618.802282429999</v>
      </c>
      <c r="H7" s="119">
        <v>22522.302126840001</v>
      </c>
      <c r="I7" s="119">
        <v>24219.697685579999</v>
      </c>
      <c r="J7" s="119">
        <v>26387.014042709998</v>
      </c>
      <c r="K7" s="119">
        <v>29231.608889629999</v>
      </c>
      <c r="L7" s="119">
        <v>33431.600899069999</v>
      </c>
      <c r="M7" s="119">
        <v>39230.470199999996</v>
      </c>
      <c r="N7" s="119">
        <v>45825.850557209997</v>
      </c>
      <c r="O7" s="119">
        <v>54164.42572983999</v>
      </c>
      <c r="P7" s="119">
        <v>64484.086942790003</v>
      </c>
      <c r="Q7" s="119">
        <v>71791.062636520001</v>
      </c>
      <c r="R7" s="119">
        <v>79753.912756549995</v>
      </c>
      <c r="S7" s="119">
        <v>91680.659999999989</v>
      </c>
      <c r="T7" s="119">
        <v>105315.92600000001</v>
      </c>
      <c r="U7" s="119">
        <v>113360.397</v>
      </c>
      <c r="V7" s="119">
        <v>133052.4944899159</v>
      </c>
      <c r="W7" s="119">
        <v>158883.19100000002</v>
      </c>
      <c r="X7" s="119">
        <v>186015.674</v>
      </c>
      <c r="Y7" s="119">
        <v>217786.30899999995</v>
      </c>
      <c r="Z7" s="203">
        <v>248473.41300000006</v>
      </c>
      <c r="AA7" s="203">
        <v>226412.497</v>
      </c>
      <c r="AB7" s="203">
        <v>230493.89528574</v>
      </c>
      <c r="AC7" s="203">
        <v>241194.49742895662</v>
      </c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</row>
    <row r="8" spans="2:57" ht="15" customHeight="1">
      <c r="B8" s="135"/>
      <c r="C8" s="10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1"/>
      <c r="U8" s="121"/>
      <c r="V8" s="121"/>
      <c r="W8" s="121"/>
      <c r="X8" s="121"/>
      <c r="Y8" s="121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</row>
    <row r="9" spans="2:57" ht="15.95" customHeight="1">
      <c r="B9" s="138" t="s">
        <v>195</v>
      </c>
      <c r="C9" s="124"/>
      <c r="D9" s="121">
        <v>5557.08</v>
      </c>
      <c r="E9" s="121">
        <v>5206.0799857700003</v>
      </c>
      <c r="F9" s="121">
        <v>7201.9431999999997</v>
      </c>
      <c r="G9" s="121">
        <v>10322.50847232</v>
      </c>
      <c r="H9" s="121">
        <v>14287.11233919</v>
      </c>
      <c r="I9" s="121">
        <v>12889.094767549999</v>
      </c>
      <c r="J9" s="121">
        <v>9935.1320868000003</v>
      </c>
      <c r="K9" s="121">
        <v>11327.06508807</v>
      </c>
      <c r="L9" s="121">
        <v>14724.636065500001</v>
      </c>
      <c r="M9" s="121">
        <v>18776.298299999999</v>
      </c>
      <c r="N9" s="121">
        <v>24415.515280110001</v>
      </c>
      <c r="O9" s="121">
        <v>31941.771799900001</v>
      </c>
      <c r="P9" s="121">
        <v>42026.333033620002</v>
      </c>
      <c r="Q9" s="121">
        <v>47198.665636520003</v>
      </c>
      <c r="R9" s="121">
        <v>44241.663756549999</v>
      </c>
      <c r="S9" s="121">
        <v>45289.1</v>
      </c>
      <c r="T9" s="121">
        <v>53852.4</v>
      </c>
      <c r="U9" s="121">
        <v>69457.167000000001</v>
      </c>
      <c r="V9" s="121">
        <v>84281.793489915901</v>
      </c>
      <c r="W9" s="121">
        <v>100712.05900000004</v>
      </c>
      <c r="X9" s="121">
        <v>123839.23799999997</v>
      </c>
      <c r="Y9" s="121">
        <v>146721.59299999996</v>
      </c>
      <c r="Z9" s="121">
        <v>167150.28800000003</v>
      </c>
      <c r="AA9" s="121">
        <v>152240.198</v>
      </c>
      <c r="AB9" s="121">
        <v>132386.01854853838</v>
      </c>
      <c r="AC9" s="121">
        <v>127644.84021928714</v>
      </c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</row>
    <row r="10" spans="2:57" ht="15.95" customHeight="1">
      <c r="B10" s="138" t="s">
        <v>196</v>
      </c>
      <c r="C10" s="124"/>
      <c r="D10" s="121">
        <v>-455.39786353</v>
      </c>
      <c r="E10" s="121">
        <v>-270.84972193999999</v>
      </c>
      <c r="F10" s="121">
        <v>-201.31102086999999</v>
      </c>
      <c r="G10" s="121">
        <v>-289.53021340999999</v>
      </c>
      <c r="H10" s="121">
        <v>-490.07964821000002</v>
      </c>
      <c r="I10" s="121">
        <v>-869.75930951999999</v>
      </c>
      <c r="J10" s="121">
        <v>-548.79459942000005</v>
      </c>
      <c r="K10" s="121">
        <v>-596.73174584000003</v>
      </c>
      <c r="L10" s="121">
        <v>-660.39265810999996</v>
      </c>
      <c r="M10" s="121">
        <v>-760.12710000000004</v>
      </c>
      <c r="N10" s="121">
        <v>-936.26104122000004</v>
      </c>
      <c r="O10" s="121">
        <v>-1101.4913023399999</v>
      </c>
      <c r="P10" s="121">
        <v>-1500.03515068</v>
      </c>
      <c r="Q10" s="121">
        <v>-1807.914</v>
      </c>
      <c r="R10" s="121">
        <v>-2085.5909999999999</v>
      </c>
      <c r="S10" s="121">
        <v>-1784.6</v>
      </c>
      <c r="T10" s="121">
        <v>-1861.0950000000003</v>
      </c>
      <c r="U10" s="121">
        <v>-2019.2760000000001</v>
      </c>
      <c r="V10" s="121">
        <v>-1923.71</v>
      </c>
      <c r="W10" s="121">
        <v>-2397.7889999999998</v>
      </c>
      <c r="X10" s="121">
        <v>-2828.7519999999995</v>
      </c>
      <c r="Y10" s="121">
        <v>-3211.1880000000001</v>
      </c>
      <c r="Z10" s="121">
        <v>-3970.2130000000002</v>
      </c>
      <c r="AA10" s="121">
        <v>-6814.5250000000015</v>
      </c>
      <c r="AB10" s="121">
        <v>-8303.5332705499986</v>
      </c>
      <c r="AC10" s="121">
        <v>-8500.9792163487018</v>
      </c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</row>
    <row r="11" spans="2:57" ht="15.95" customHeight="1">
      <c r="B11" s="265"/>
      <c r="C11" s="124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</row>
    <row r="12" spans="2:57" ht="15.95" customHeight="1">
      <c r="B12" s="138" t="s">
        <v>197</v>
      </c>
      <c r="C12" s="124"/>
      <c r="D12" s="121">
        <v>571.19402825999998</v>
      </c>
      <c r="E12" s="121">
        <v>1208.1658602800001</v>
      </c>
      <c r="F12" s="121">
        <v>2713.2</v>
      </c>
      <c r="G12" s="121">
        <v>2374.2525660299998</v>
      </c>
      <c r="H12" s="121">
        <v>3420.8193000000001</v>
      </c>
      <c r="I12" s="121">
        <v>4799.8729999999996</v>
      </c>
      <c r="J12" s="121">
        <v>9131.5202000000008</v>
      </c>
      <c r="K12" s="121">
        <v>11384.281000000001</v>
      </c>
      <c r="L12" s="121">
        <v>10749.522999999999</v>
      </c>
      <c r="M12" s="121">
        <v>11301.3845</v>
      </c>
      <c r="N12" s="121">
        <v>11669.410426</v>
      </c>
      <c r="O12" s="121">
        <v>9422.0445035199991</v>
      </c>
      <c r="P12" s="121">
        <v>8898.4743787299994</v>
      </c>
      <c r="Q12" s="121">
        <v>8266.2070000000003</v>
      </c>
      <c r="R12" s="121">
        <v>10666.196</v>
      </c>
      <c r="S12" s="121">
        <v>19007.2</v>
      </c>
      <c r="T12" s="121">
        <v>21876.487999999998</v>
      </c>
      <c r="U12" s="121">
        <v>18199.337</v>
      </c>
      <c r="V12" s="121">
        <v>16515.819</v>
      </c>
      <c r="W12" s="121">
        <v>17487.163999999997</v>
      </c>
      <c r="X12" s="121">
        <v>17983.681999999997</v>
      </c>
      <c r="Y12" s="121">
        <v>23191.951999999994</v>
      </c>
      <c r="Z12" s="121">
        <v>27908.893999999993</v>
      </c>
      <c r="AA12" s="121">
        <v>27207.468000000001</v>
      </c>
      <c r="AB12" s="121">
        <v>38839.112236600304</v>
      </c>
      <c r="AC12" s="121">
        <v>55079.105672443096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</row>
    <row r="13" spans="2:57" ht="15.95" customHeight="1">
      <c r="B13" s="138" t="s">
        <v>198</v>
      </c>
      <c r="C13" s="124"/>
      <c r="D13" s="121">
        <v>1535.18409739</v>
      </c>
      <c r="E13" s="121">
        <v>2631.5307960199998</v>
      </c>
      <c r="F13" s="121">
        <v>3650.2</v>
      </c>
      <c r="G13" s="121">
        <v>4152.24609504</v>
      </c>
      <c r="H13" s="121">
        <v>3914.4011349500001</v>
      </c>
      <c r="I13" s="121">
        <v>3549.84414444</v>
      </c>
      <c r="J13" s="121">
        <v>5376.3746916600003</v>
      </c>
      <c r="K13" s="121">
        <v>5816.3133560099996</v>
      </c>
      <c r="L13" s="121">
        <v>7054.84332963</v>
      </c>
      <c r="M13" s="121">
        <v>8081.5145000000002</v>
      </c>
      <c r="N13" s="121">
        <v>8643.9241481200006</v>
      </c>
      <c r="O13" s="121">
        <v>11867.378584800002</v>
      </c>
      <c r="P13" s="121">
        <v>12477.946558820002</v>
      </c>
      <c r="Q13" s="121">
        <v>15229.421999999997</v>
      </c>
      <c r="R13" s="121">
        <v>23525.927</v>
      </c>
      <c r="S13" s="121">
        <v>26274.1</v>
      </c>
      <c r="T13" s="121">
        <v>28610.243999999999</v>
      </c>
      <c r="U13" s="121">
        <v>24715.060000000005</v>
      </c>
      <c r="V13" s="121">
        <v>30856.566999999999</v>
      </c>
      <c r="W13" s="121">
        <v>39138.821000000004</v>
      </c>
      <c r="X13" s="121">
        <v>42030.751999999993</v>
      </c>
      <c r="Y13" s="121">
        <v>45641.505000000005</v>
      </c>
      <c r="Z13" s="121">
        <v>50964.65400000001</v>
      </c>
      <c r="AA13" s="121">
        <v>46877.390999999996</v>
      </c>
      <c r="AB13" s="121">
        <v>58930.157188310703</v>
      </c>
      <c r="AC13" s="121">
        <v>59205.718816091401</v>
      </c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</row>
    <row r="14" spans="2:57" s="122" customFormat="1" ht="15.95" customHeight="1">
      <c r="B14" s="133" t="s">
        <v>199</v>
      </c>
      <c r="C14" s="124"/>
      <c r="D14" s="121">
        <v>395.9</v>
      </c>
      <c r="E14" s="121">
        <v>639.77402814000004</v>
      </c>
      <c r="F14" s="121">
        <v>1027.9000000000001</v>
      </c>
      <c r="G14" s="121">
        <v>970.73658990000001</v>
      </c>
      <c r="H14" s="121">
        <v>1005.26700307</v>
      </c>
      <c r="I14" s="121">
        <v>984.50718091999988</v>
      </c>
      <c r="J14" s="121">
        <v>1416.2054027699999</v>
      </c>
      <c r="K14" s="121">
        <v>1537.7176279099999</v>
      </c>
      <c r="L14" s="121">
        <v>1991.6751502100001</v>
      </c>
      <c r="M14" s="121">
        <v>2239.4202</v>
      </c>
      <c r="N14" s="121">
        <v>2526.39477614</v>
      </c>
      <c r="O14" s="121">
        <v>3708.9766692200001</v>
      </c>
      <c r="P14" s="121">
        <v>4315.5274184</v>
      </c>
      <c r="Q14" s="121">
        <v>4874.25</v>
      </c>
      <c r="R14" s="121">
        <v>6267.6670000000004</v>
      </c>
      <c r="S14" s="121">
        <v>6252.2000000000007</v>
      </c>
      <c r="T14" s="121">
        <v>8520.616</v>
      </c>
      <c r="U14" s="121">
        <v>8269.5949999999993</v>
      </c>
      <c r="V14" s="121">
        <v>8946.094000000001</v>
      </c>
      <c r="W14" s="121">
        <v>10180.787</v>
      </c>
      <c r="X14" s="121">
        <v>14963.127</v>
      </c>
      <c r="Y14" s="121">
        <v>12751.224999999999</v>
      </c>
      <c r="Z14" s="121">
        <v>14914.944</v>
      </c>
      <c r="AA14" s="121">
        <v>12615.766</v>
      </c>
      <c r="AB14" s="121">
        <v>14316.885245869998</v>
      </c>
      <c r="AC14" s="121">
        <v>16153.128239659998</v>
      </c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</row>
    <row r="15" spans="2:57" ht="15.95" customHeight="1">
      <c r="B15" s="134" t="s">
        <v>200</v>
      </c>
      <c r="C15" s="124"/>
      <c r="D15" s="121">
        <v>89.967898090000006</v>
      </c>
      <c r="E15" s="121">
        <v>121.36878156</v>
      </c>
      <c r="F15" s="121">
        <v>145.30000000000001</v>
      </c>
      <c r="G15" s="121">
        <v>153.90809897</v>
      </c>
      <c r="H15" s="121">
        <v>171.453</v>
      </c>
      <c r="I15" s="121">
        <v>134.69999999999999</v>
      </c>
      <c r="J15" s="121">
        <v>160.30000000000001</v>
      </c>
      <c r="K15" s="121">
        <v>206.858</v>
      </c>
      <c r="L15" s="121">
        <v>255.22</v>
      </c>
      <c r="M15" s="121">
        <v>313.2713</v>
      </c>
      <c r="N15" s="121">
        <v>432.52744489000003</v>
      </c>
      <c r="O15" s="121">
        <v>622.82076976999997</v>
      </c>
      <c r="P15" s="121">
        <v>1073.58275379</v>
      </c>
      <c r="Q15" s="121">
        <v>1355.0719999999999</v>
      </c>
      <c r="R15" s="121">
        <v>1461.58</v>
      </c>
      <c r="S15" s="121">
        <v>1702.4</v>
      </c>
      <c r="T15" s="121">
        <v>1731.5319999999999</v>
      </c>
      <c r="U15" s="121">
        <v>2358.39</v>
      </c>
      <c r="V15" s="121">
        <v>2887.3879999999999</v>
      </c>
      <c r="W15" s="121">
        <v>3557.5350000000003</v>
      </c>
      <c r="X15" s="121">
        <v>4078.627</v>
      </c>
      <c r="Y15" s="121">
        <v>4387.1809999999996</v>
      </c>
      <c r="Z15" s="121">
        <v>5205.1589999999997</v>
      </c>
      <c r="AA15" s="121">
        <v>4886.59</v>
      </c>
      <c r="AB15" s="121">
        <v>5377.4226203999997</v>
      </c>
      <c r="AC15" s="121">
        <v>5594.2473119799997</v>
      </c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</row>
    <row r="16" spans="2:57" ht="15.95" customHeight="1">
      <c r="B16" s="134" t="s">
        <v>201</v>
      </c>
      <c r="C16" s="124"/>
      <c r="D16" s="121">
        <v>270.15483898999997</v>
      </c>
      <c r="E16" s="121">
        <v>518.40524658000004</v>
      </c>
      <c r="F16" s="121">
        <v>811.8</v>
      </c>
      <c r="G16" s="121">
        <v>816.82849093000004</v>
      </c>
      <c r="H16" s="121">
        <v>833.81400307000001</v>
      </c>
      <c r="I16" s="121">
        <v>849.80718091999995</v>
      </c>
      <c r="J16" s="121">
        <v>1255.9054027699999</v>
      </c>
      <c r="K16" s="121">
        <v>1330.85962791</v>
      </c>
      <c r="L16" s="121">
        <v>1736.4551502100001</v>
      </c>
      <c r="M16" s="121">
        <v>1926.1488999999999</v>
      </c>
      <c r="N16" s="121">
        <v>2093.86733125</v>
      </c>
      <c r="O16" s="121">
        <v>3086.1558994500001</v>
      </c>
      <c r="P16" s="121">
        <v>3241.94466461</v>
      </c>
      <c r="Q16" s="121">
        <v>3519.1779999999999</v>
      </c>
      <c r="R16" s="121">
        <v>4806.0870000000004</v>
      </c>
      <c r="S16" s="121">
        <v>4549.8</v>
      </c>
      <c r="T16" s="121">
        <v>6789.0839999999998</v>
      </c>
      <c r="U16" s="121">
        <v>5911.204999999999</v>
      </c>
      <c r="V16" s="121">
        <v>6058.7060000000001</v>
      </c>
      <c r="W16" s="121">
        <v>6623.2519999999995</v>
      </c>
      <c r="X16" s="121">
        <v>10884.5</v>
      </c>
      <c r="Y16" s="121">
        <v>8364.0439999999999</v>
      </c>
      <c r="Z16" s="121">
        <v>9709.7849999999999</v>
      </c>
      <c r="AA16" s="121">
        <v>7729.1760000000004</v>
      </c>
      <c r="AB16" s="121">
        <v>8939.4626254699979</v>
      </c>
      <c r="AC16" s="121">
        <v>10558.880927679998</v>
      </c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</row>
    <row r="17" spans="2:57" s="122" customFormat="1" ht="15.95" customHeight="1">
      <c r="B17" s="133" t="s">
        <v>202</v>
      </c>
      <c r="C17" s="124"/>
      <c r="D17" s="121">
        <v>1139.3</v>
      </c>
      <c r="E17" s="121">
        <v>1886.9719876700001</v>
      </c>
      <c r="F17" s="121">
        <v>2622.1</v>
      </c>
      <c r="G17" s="121">
        <v>3078.1704044999997</v>
      </c>
      <c r="H17" s="121">
        <v>2810.6377799699999</v>
      </c>
      <c r="I17" s="121">
        <v>2472.78388524</v>
      </c>
      <c r="J17" s="121">
        <v>3886.8838984199997</v>
      </c>
      <c r="K17" s="121">
        <v>4193.83867104</v>
      </c>
      <c r="L17" s="121">
        <v>4974.2772486000003</v>
      </c>
      <c r="M17" s="121">
        <v>5711.1277999999993</v>
      </c>
      <c r="N17" s="121">
        <v>5964.1444979399994</v>
      </c>
      <c r="O17" s="121">
        <v>7952.99722234</v>
      </c>
      <c r="P17" s="121">
        <v>7694.9383478199998</v>
      </c>
      <c r="Q17" s="121">
        <v>10075.76</v>
      </c>
      <c r="R17" s="121">
        <v>16163.428</v>
      </c>
      <c r="S17" s="121">
        <v>19482.699999999997</v>
      </c>
      <c r="T17" s="121">
        <v>18523.241999999998</v>
      </c>
      <c r="U17" s="121">
        <v>15381.439000000004</v>
      </c>
      <c r="V17" s="121">
        <v>19686.114999999998</v>
      </c>
      <c r="W17" s="121">
        <v>27048.009000000002</v>
      </c>
      <c r="X17" s="121">
        <v>26180.334999999995</v>
      </c>
      <c r="Y17" s="121">
        <v>31626.054000000004</v>
      </c>
      <c r="Z17" s="121">
        <v>34216.673000000003</v>
      </c>
      <c r="AA17" s="121">
        <v>32531.478000000003</v>
      </c>
      <c r="AB17" s="121">
        <v>42594.884810660908</v>
      </c>
      <c r="AC17" s="121">
        <v>40101.784055496202</v>
      </c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</row>
    <row r="18" spans="2:57" ht="15.95" customHeight="1">
      <c r="B18" s="134" t="s">
        <v>200</v>
      </c>
      <c r="C18" s="124"/>
      <c r="D18" s="121">
        <v>64.176064260000004</v>
      </c>
      <c r="E18" s="121">
        <v>85.390515039999997</v>
      </c>
      <c r="F18" s="121">
        <v>102.3</v>
      </c>
      <c r="G18" s="121">
        <v>153.45654787999999</v>
      </c>
      <c r="H18" s="121">
        <v>147.71100000000001</v>
      </c>
      <c r="I18" s="121">
        <v>167.1</v>
      </c>
      <c r="J18" s="121">
        <v>188.1</v>
      </c>
      <c r="K18" s="121">
        <v>213.25</v>
      </c>
      <c r="L18" s="121">
        <v>245.12700000000001</v>
      </c>
      <c r="M18" s="121">
        <v>290.6044</v>
      </c>
      <c r="N18" s="121">
        <v>412.79941488999998</v>
      </c>
      <c r="O18" s="121">
        <v>649.72782481000002</v>
      </c>
      <c r="P18" s="121">
        <v>854.00767442999995</v>
      </c>
      <c r="Q18" s="121">
        <v>1080.3689999999999</v>
      </c>
      <c r="R18" s="121">
        <v>1174.6690000000001</v>
      </c>
      <c r="S18" s="121">
        <v>1213.9000000000001</v>
      </c>
      <c r="T18" s="121">
        <v>1471.8239999999998</v>
      </c>
      <c r="U18" s="121">
        <v>1580.683</v>
      </c>
      <c r="V18" s="121">
        <v>1820.742</v>
      </c>
      <c r="W18" s="121">
        <v>3354.9969999999994</v>
      </c>
      <c r="X18" s="121">
        <v>3164.7409999999995</v>
      </c>
      <c r="Y18" s="121">
        <v>3737.1690000000003</v>
      </c>
      <c r="Z18" s="121">
        <v>4391.3060000000005</v>
      </c>
      <c r="AA18" s="121">
        <v>3685.3959999999997</v>
      </c>
      <c r="AB18" s="121">
        <v>4474.1347451800011</v>
      </c>
      <c r="AC18" s="121">
        <v>4444.5600490596007</v>
      </c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</row>
    <row r="19" spans="2:57" ht="15.95" customHeight="1">
      <c r="B19" s="134" t="s">
        <v>201</v>
      </c>
      <c r="C19" s="124"/>
      <c r="D19" s="121">
        <v>754.26309604999994</v>
      </c>
      <c r="E19" s="121">
        <v>1041.1466513</v>
      </c>
      <c r="F19" s="121">
        <v>1367.4</v>
      </c>
      <c r="G19" s="121">
        <v>1782.09290588</v>
      </c>
      <c r="H19" s="121">
        <v>1622.0677799699999</v>
      </c>
      <c r="I19" s="121">
        <v>1742.3838852399999</v>
      </c>
      <c r="J19" s="121">
        <v>2697.7838984199998</v>
      </c>
      <c r="K19" s="121">
        <v>3106.2266710399999</v>
      </c>
      <c r="L19" s="121">
        <v>3511.2362486000002</v>
      </c>
      <c r="M19" s="121">
        <v>3923.4879999999998</v>
      </c>
      <c r="N19" s="121">
        <v>4367.69403324</v>
      </c>
      <c r="O19" s="121">
        <v>5841.8631587199998</v>
      </c>
      <c r="P19" s="121">
        <v>5325.73259977</v>
      </c>
      <c r="Q19" s="121">
        <v>6316.866</v>
      </c>
      <c r="R19" s="121">
        <v>9362.1710000000003</v>
      </c>
      <c r="S19" s="121">
        <v>11892.9</v>
      </c>
      <c r="T19" s="121">
        <v>11821.449999999999</v>
      </c>
      <c r="U19" s="121">
        <v>10361.638000000003</v>
      </c>
      <c r="V19" s="121">
        <v>12592.489</v>
      </c>
      <c r="W19" s="121">
        <v>16875.063000000002</v>
      </c>
      <c r="X19" s="121">
        <v>18440.025999999998</v>
      </c>
      <c r="Y19" s="121">
        <v>21531.714</v>
      </c>
      <c r="Z19" s="121">
        <v>22196.715000000004</v>
      </c>
      <c r="AA19" s="121">
        <v>20305.369000000002</v>
      </c>
      <c r="AB19" s="121">
        <v>18764.100797070001</v>
      </c>
      <c r="AC19" s="121">
        <v>21970.989729987905</v>
      </c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</row>
    <row r="20" spans="2:57" ht="15.95" customHeight="1">
      <c r="B20" s="134" t="s">
        <v>203</v>
      </c>
      <c r="C20" s="124"/>
      <c r="D20" s="121">
        <v>303.26949999999999</v>
      </c>
      <c r="E20" s="121">
        <v>760.43482132999998</v>
      </c>
      <c r="F20" s="121">
        <v>1096.2</v>
      </c>
      <c r="G20" s="121">
        <v>1142.6209507399999</v>
      </c>
      <c r="H20" s="121">
        <v>1040.8589999999999</v>
      </c>
      <c r="I20" s="121">
        <v>563.29999999999995</v>
      </c>
      <c r="J20" s="121">
        <v>1001</v>
      </c>
      <c r="K20" s="121">
        <v>874.36199999999997</v>
      </c>
      <c r="L20" s="121">
        <v>1217.914</v>
      </c>
      <c r="M20" s="121">
        <v>1497.0354</v>
      </c>
      <c r="N20" s="121">
        <v>1183.6510498099999</v>
      </c>
      <c r="O20" s="121">
        <v>1461.4062388100001</v>
      </c>
      <c r="P20" s="121">
        <v>1515.1980736200001</v>
      </c>
      <c r="Q20" s="121">
        <v>2678.5250000000001</v>
      </c>
      <c r="R20" s="121">
        <v>5626.5879999999997</v>
      </c>
      <c r="S20" s="121">
        <v>6375.9</v>
      </c>
      <c r="T20" s="121">
        <v>5229.9679999999998</v>
      </c>
      <c r="U20" s="121">
        <v>3439.1180000000004</v>
      </c>
      <c r="V20" s="121">
        <v>5272.884</v>
      </c>
      <c r="W20" s="121">
        <v>6817.9489999999996</v>
      </c>
      <c r="X20" s="121">
        <v>4575.5680000000002</v>
      </c>
      <c r="Y20" s="121">
        <v>6357.1710000000003</v>
      </c>
      <c r="Z20" s="121">
        <v>7628.652</v>
      </c>
      <c r="AA20" s="121">
        <v>8540.7129999999979</v>
      </c>
      <c r="AB20" s="121">
        <v>19356.649268410903</v>
      </c>
      <c r="AC20" s="121">
        <v>13686.234276448698</v>
      </c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</row>
    <row r="21" spans="2:57" s="122" customFormat="1" ht="15.95" customHeight="1">
      <c r="B21" s="133" t="s">
        <v>204</v>
      </c>
      <c r="C21" s="124"/>
      <c r="D21" s="121">
        <v>53.352699999999999</v>
      </c>
      <c r="E21" s="121">
        <v>104.78478020999999</v>
      </c>
      <c r="F21" s="121">
        <v>126.9</v>
      </c>
      <c r="G21" s="121">
        <v>103.33910064</v>
      </c>
      <c r="H21" s="121">
        <v>98.496351910000001</v>
      </c>
      <c r="I21" s="121">
        <v>92.553078279999994</v>
      </c>
      <c r="J21" s="121">
        <v>73.285390469999996</v>
      </c>
      <c r="K21" s="121">
        <v>84.757057059999994</v>
      </c>
      <c r="L21" s="121">
        <v>88.890930819999994</v>
      </c>
      <c r="M21" s="121">
        <v>130.9665</v>
      </c>
      <c r="N21" s="121">
        <v>153.38487404000099</v>
      </c>
      <c r="O21" s="121">
        <v>205.40469324000199</v>
      </c>
      <c r="P21" s="121">
        <v>467.480792600001</v>
      </c>
      <c r="Q21" s="121">
        <v>279.41199999999702</v>
      </c>
      <c r="R21" s="121">
        <v>1094.8320000000001</v>
      </c>
      <c r="S21" s="121">
        <v>539.20000000000005</v>
      </c>
      <c r="T21" s="121">
        <v>1566.386</v>
      </c>
      <c r="U21" s="121">
        <v>1064.0260000000001</v>
      </c>
      <c r="V21" s="121">
        <v>2224.3580000000002</v>
      </c>
      <c r="W21" s="121">
        <v>1910.0250000000015</v>
      </c>
      <c r="X21" s="121">
        <v>887.2899999999936</v>
      </c>
      <c r="Y21" s="121">
        <v>1264.2260000000001</v>
      </c>
      <c r="Z21" s="121">
        <v>1833.0370000000039</v>
      </c>
      <c r="AA21" s="121">
        <v>1730.1469999999899</v>
      </c>
      <c r="AB21" s="121">
        <v>2018.3871317798</v>
      </c>
      <c r="AC21" s="121">
        <v>2950.8065209352003</v>
      </c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</row>
    <row r="22" spans="2:57" ht="15.95" customHeight="1">
      <c r="B22" s="115" t="s">
        <v>205</v>
      </c>
      <c r="C22" s="124"/>
      <c r="D22" s="121">
        <v>1001.87896846</v>
      </c>
      <c r="E22" s="121">
        <v>774.28965559000005</v>
      </c>
      <c r="F22" s="121">
        <v>805.9</v>
      </c>
      <c r="G22" s="121">
        <v>1059.3253624500001</v>
      </c>
      <c r="H22" s="121">
        <v>1390.0490009099999</v>
      </c>
      <c r="I22" s="121">
        <v>3850.6450831100001</v>
      </c>
      <c r="J22" s="121">
        <v>2492.7816636699999</v>
      </c>
      <c r="K22" s="121">
        <v>1300.6811913900001</v>
      </c>
      <c r="L22" s="121">
        <v>1562.99116205</v>
      </c>
      <c r="M22" s="121">
        <v>1831.4</v>
      </c>
      <c r="N22" s="121">
        <v>2033.2617441999901</v>
      </c>
      <c r="O22" s="121">
        <v>2034.72214395999</v>
      </c>
      <c r="P22" s="121">
        <v>2581.3681222999999</v>
      </c>
      <c r="Q22" s="121">
        <v>2904.6819999999998</v>
      </c>
      <c r="R22" s="121">
        <v>3405.7170000000001</v>
      </c>
      <c r="S22" s="121">
        <v>2894.86</v>
      </c>
      <c r="T22" s="121">
        <v>2837.8889999999992</v>
      </c>
      <c r="U22" s="121">
        <v>3008.1089999999999</v>
      </c>
      <c r="V22" s="121">
        <v>3322.0250000000001</v>
      </c>
      <c r="W22" s="121">
        <v>3942.9360000000006</v>
      </c>
      <c r="X22" s="121">
        <v>4990.7540000000008</v>
      </c>
      <c r="Y22" s="121">
        <v>5442.4470000000001</v>
      </c>
      <c r="Z22" s="121">
        <v>6419.79</v>
      </c>
      <c r="AA22" s="121">
        <v>6901.9650000000001</v>
      </c>
      <c r="AB22" s="121">
        <v>8642.1405833406552</v>
      </c>
      <c r="AC22" s="121">
        <v>7765.8119374836997</v>
      </c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</row>
    <row r="23" spans="2:57" ht="9.75" customHeight="1" thickBot="1">
      <c r="B23" s="93"/>
      <c r="C23" s="125"/>
      <c r="D23" s="125"/>
      <c r="E23" s="125"/>
      <c r="F23" s="125"/>
      <c r="G23" s="125"/>
      <c r="H23" s="125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20"/>
      <c r="AO23" s="120"/>
      <c r="AP23" s="120"/>
      <c r="AQ23" s="109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</row>
    <row r="24" spans="2:57" ht="18" customHeight="1">
      <c r="B24" s="128" t="s">
        <v>78</v>
      </c>
      <c r="C24" s="129" t="s">
        <v>348</v>
      </c>
      <c r="D24" s="129"/>
      <c r="E24" s="129"/>
      <c r="F24" s="129"/>
      <c r="G24" s="129"/>
      <c r="H24" s="129"/>
      <c r="I24" s="130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20"/>
      <c r="AO24" s="120"/>
      <c r="AP24" s="120"/>
      <c r="AQ24" s="109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</row>
    <row r="25" spans="2:57" ht="18" customHeight="1">
      <c r="B25" s="158" t="s">
        <v>185</v>
      </c>
      <c r="C25" s="158" t="s">
        <v>450</v>
      </c>
      <c r="D25" s="129"/>
      <c r="E25" s="129"/>
      <c r="F25" s="129"/>
      <c r="G25" s="129"/>
      <c r="H25" s="129"/>
      <c r="I25" s="130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20"/>
      <c r="AO25" s="120"/>
      <c r="AP25" s="120"/>
      <c r="AQ25" s="109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</row>
    <row r="26" spans="2:57" ht="18" customHeight="1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</row>
    <row r="27" spans="2:57" ht="18" customHeight="1"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</row>
    <row r="28" spans="2:57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</row>
    <row r="29" spans="2:57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</row>
    <row r="30" spans="2:57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</row>
    <row r="31" spans="2:57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</row>
    <row r="32" spans="2:57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</row>
    <row r="33" spans="3:57"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</row>
    <row r="34" spans="3:57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</row>
    <row r="35" spans="3:57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</row>
    <row r="36" spans="3:57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</row>
    <row r="37" spans="3:57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</row>
    <row r="38" spans="3:57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</row>
    <row r="39" spans="3:57"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</row>
    <row r="40" spans="3:57"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</row>
    <row r="41" spans="3:57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</row>
    <row r="42" spans="3:57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</row>
    <row r="43" spans="3:57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</row>
    <row r="44" spans="3:57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</row>
    <row r="45" spans="3:57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</row>
    <row r="46" spans="3:57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</row>
    <row r="47" spans="3:57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</row>
    <row r="48" spans="3:57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</row>
    <row r="49" spans="3:57"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</row>
    <row r="50" spans="3:57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</row>
    <row r="51" spans="3:57"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</row>
    <row r="52" spans="3:57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</row>
    <row r="53" spans="3:57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</row>
    <row r="54" spans="3:57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</row>
    <row r="55" spans="3:57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</row>
    <row r="56" spans="3:57"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</row>
    <row r="57" spans="3:57"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</row>
    <row r="58" spans="3:57"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</row>
    <row r="59" spans="3:57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</row>
    <row r="60" spans="3:57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</row>
    <row r="61" spans="3:57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</row>
    <row r="62" spans="3:57"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</row>
    <row r="63" spans="3:57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</row>
    <row r="64" spans="3:57"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</row>
    <row r="65" spans="3:39"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</row>
    <row r="66" spans="3:39"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</row>
    <row r="67" spans="3:39"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</row>
    <row r="68" spans="3:39"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</row>
    <row r="69" spans="3:39"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</row>
    <row r="70" spans="3:39"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</row>
    <row r="71" spans="3:39"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</row>
    <row r="72" spans="3:39"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</row>
    <row r="73" spans="3:39"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</row>
    <row r="74" spans="3:39"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</row>
    <row r="75" spans="3:39"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</row>
    <row r="76" spans="3:39"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</row>
    <row r="77" spans="3:39"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</row>
    <row r="78" spans="3:39"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</row>
    <row r="79" spans="3:39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</row>
    <row r="80" spans="3:39"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</row>
    <row r="81" spans="3:39"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</row>
    <row r="82" spans="3:39"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</row>
    <row r="83" spans="3:39"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</row>
    <row r="84" spans="3:39"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</row>
  </sheetData>
  <mergeCells count="2">
    <mergeCell ref="B3:C3"/>
    <mergeCell ref="B7:C7"/>
  </mergeCells>
  <phoneticPr fontId="14" type="noConversion"/>
  <printOptions verticalCentered="1"/>
  <pageMargins left="0.39370078740157483" right="0.39370078740157483" top="0.39370078740157483" bottom="0.39370078740157483" header="0" footer="0"/>
  <pageSetup paperSize="176" scale="3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19"/>
  <sheetViews>
    <sheetView workbookViewId="0">
      <selection activeCell="C2" sqref="C2:J19"/>
    </sheetView>
  </sheetViews>
  <sheetFormatPr baseColWidth="10" defaultRowHeight="15"/>
  <cols>
    <col min="3" max="3" width="16.33203125" bestFit="1" customWidth="1"/>
    <col min="5" max="5" width="11.5546875" style="43" customWidth="1"/>
  </cols>
  <sheetData>
    <row r="2" spans="3:10">
      <c r="C2" t="s">
        <v>105</v>
      </c>
      <c r="E2" s="42">
        <v>35827</v>
      </c>
      <c r="F2" t="s">
        <v>123</v>
      </c>
    </row>
    <row r="3" spans="3:10">
      <c r="C3" t="s">
        <v>106</v>
      </c>
      <c r="D3">
        <v>1953</v>
      </c>
      <c r="E3" s="43" t="s">
        <v>119</v>
      </c>
      <c r="F3" t="s">
        <v>123</v>
      </c>
    </row>
    <row r="4" spans="3:10">
      <c r="C4" t="s">
        <v>114</v>
      </c>
      <c r="D4">
        <v>1972</v>
      </c>
      <c r="E4" s="43" t="s">
        <v>116</v>
      </c>
      <c r="F4" t="s">
        <v>123</v>
      </c>
    </row>
    <row r="5" spans="3:10">
      <c r="C5" t="s">
        <v>107</v>
      </c>
      <c r="D5">
        <v>1991</v>
      </c>
      <c r="E5" s="44" t="s">
        <v>117</v>
      </c>
      <c r="F5" t="s">
        <v>123</v>
      </c>
    </row>
    <row r="6" spans="3:10">
      <c r="C6" t="s">
        <v>1</v>
      </c>
      <c r="D6">
        <v>1991</v>
      </c>
      <c r="E6" s="44"/>
      <c r="F6" t="s">
        <v>123</v>
      </c>
    </row>
    <row r="7" spans="3:10">
      <c r="C7" t="s">
        <v>2</v>
      </c>
      <c r="D7">
        <v>1991</v>
      </c>
      <c r="F7" t="s">
        <v>123</v>
      </c>
    </row>
    <row r="8" spans="3:10">
      <c r="C8" t="s">
        <v>3</v>
      </c>
      <c r="D8">
        <v>1991</v>
      </c>
      <c r="F8" t="s">
        <v>123</v>
      </c>
      <c r="G8" t="s">
        <v>69</v>
      </c>
      <c r="H8">
        <v>1995</v>
      </c>
      <c r="I8" t="s">
        <v>130</v>
      </c>
      <c r="J8" t="s">
        <v>124</v>
      </c>
    </row>
    <row r="9" spans="3:10">
      <c r="C9" t="s">
        <v>4</v>
      </c>
      <c r="D9">
        <v>1992</v>
      </c>
      <c r="F9" t="s">
        <v>123</v>
      </c>
      <c r="G9" t="s">
        <v>120</v>
      </c>
      <c r="H9">
        <v>1996</v>
      </c>
      <c r="I9" s="45" t="s">
        <v>121</v>
      </c>
      <c r="J9" t="s">
        <v>124</v>
      </c>
    </row>
    <row r="10" spans="3:10">
      <c r="C10" t="s">
        <v>112</v>
      </c>
      <c r="D10">
        <v>1992</v>
      </c>
      <c r="F10" t="s">
        <v>123</v>
      </c>
      <c r="G10" t="s">
        <v>23</v>
      </c>
      <c r="H10">
        <v>2000</v>
      </c>
      <c r="I10" s="43"/>
      <c r="J10" t="s">
        <v>124</v>
      </c>
    </row>
    <row r="11" spans="3:10">
      <c r="C11" t="s">
        <v>108</v>
      </c>
      <c r="D11">
        <v>1992</v>
      </c>
      <c r="E11" s="43" t="s">
        <v>118</v>
      </c>
      <c r="F11" t="s">
        <v>123</v>
      </c>
      <c r="G11" t="s">
        <v>131</v>
      </c>
      <c r="H11">
        <v>2002</v>
      </c>
      <c r="I11" t="s">
        <v>132</v>
      </c>
      <c r="J11" t="s">
        <v>124</v>
      </c>
    </row>
    <row r="12" spans="3:10">
      <c r="C12" t="s">
        <v>113</v>
      </c>
      <c r="D12">
        <v>1994</v>
      </c>
      <c r="E12" s="42">
        <v>36312</v>
      </c>
      <c r="F12" t="s">
        <v>123</v>
      </c>
      <c r="G12" t="s">
        <v>74</v>
      </c>
      <c r="H12">
        <v>2007</v>
      </c>
      <c r="I12" s="43"/>
      <c r="J12" t="s">
        <v>124</v>
      </c>
    </row>
    <row r="13" spans="3:10">
      <c r="C13" t="s">
        <v>109</v>
      </c>
      <c r="D13">
        <v>1994</v>
      </c>
      <c r="E13" s="42">
        <v>35217</v>
      </c>
      <c r="F13" t="s">
        <v>123</v>
      </c>
    </row>
    <row r="14" spans="3:10">
      <c r="C14" t="s">
        <v>110</v>
      </c>
      <c r="D14">
        <v>1995</v>
      </c>
      <c r="E14" s="43" t="s">
        <v>122</v>
      </c>
      <c r="F14" t="s">
        <v>123</v>
      </c>
    </row>
    <row r="15" spans="3:10">
      <c r="C15" t="s">
        <v>69</v>
      </c>
      <c r="D15">
        <v>1995</v>
      </c>
      <c r="E15" s="43" t="s">
        <v>125</v>
      </c>
      <c r="F15" t="s">
        <v>123</v>
      </c>
    </row>
    <row r="16" spans="3:10">
      <c r="C16" t="s">
        <v>115</v>
      </c>
      <c r="D16">
        <v>1995</v>
      </c>
      <c r="E16" s="42">
        <v>36831</v>
      </c>
      <c r="F16" t="s">
        <v>123</v>
      </c>
    </row>
    <row r="17" spans="3:6">
      <c r="C17" t="s">
        <v>111</v>
      </c>
      <c r="D17">
        <v>1999</v>
      </c>
      <c r="E17" s="42">
        <v>36831</v>
      </c>
      <c r="F17" t="s">
        <v>123</v>
      </c>
    </row>
    <row r="18" spans="3:6">
      <c r="C18" t="s">
        <v>126</v>
      </c>
      <c r="D18">
        <v>2002</v>
      </c>
      <c r="E18" s="43" t="s">
        <v>127</v>
      </c>
      <c r="F18" t="s">
        <v>123</v>
      </c>
    </row>
    <row r="19" spans="3:6">
      <c r="C19" t="s">
        <v>128</v>
      </c>
      <c r="D19">
        <v>2004</v>
      </c>
      <c r="E19" s="45" t="s">
        <v>129</v>
      </c>
      <c r="F19" t="s">
        <v>123</v>
      </c>
    </row>
  </sheetData>
  <phoneticPr fontId="14" type="noConversion"/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Anual</vt:lpstr>
      <vt:lpstr>Mensual</vt:lpstr>
      <vt:lpstr>V-2</vt:lpstr>
      <vt:lpstr>V - 1</vt:lpstr>
      <vt:lpstr>V - 2</vt:lpstr>
      <vt:lpstr>V - 3</vt:lpstr>
      <vt:lpstr>V - 4</vt:lpstr>
      <vt:lpstr>V - 5</vt:lpstr>
      <vt:lpstr>Hoja2</vt:lpstr>
      <vt:lpstr>V-2 (2)</vt:lpstr>
      <vt:lpstr>V - 6</vt:lpstr>
      <vt:lpstr>V - 7</vt:lpstr>
      <vt:lpstr>V - 8</vt:lpstr>
      <vt:lpstr>V - 9 </vt:lpstr>
      <vt:lpstr>V - 10</vt:lpstr>
      <vt:lpstr>V - 11</vt:lpstr>
      <vt:lpstr>V - 12</vt:lpstr>
      <vt:lpstr>V - 13</vt:lpstr>
      <vt:lpstr>V - 14 </vt:lpstr>
      <vt:lpstr>V - 15</vt:lpstr>
      <vt:lpstr>V - 16</vt:lpstr>
      <vt:lpstr>V - 17</vt:lpstr>
      <vt:lpstr>V - 18</vt:lpstr>
      <vt:lpstr>'V-2 (2)'!ACTIVOTOT</vt:lpstr>
      <vt:lpstr>ACTIVOTOT</vt:lpstr>
      <vt:lpstr>Hoja2!Área_de_impresión</vt:lpstr>
      <vt:lpstr>'V - 1'!Área_de_impresión</vt:lpstr>
      <vt:lpstr>'V - 10'!Área_de_impresión</vt:lpstr>
      <vt:lpstr>'V - 11'!Área_de_impresión</vt:lpstr>
      <vt:lpstr>'V - 12'!Área_de_impresión</vt:lpstr>
      <vt:lpstr>'V - 13'!Área_de_impresión</vt:lpstr>
      <vt:lpstr>'V - 14 '!Área_de_impresión</vt:lpstr>
      <vt:lpstr>'V - 15'!Área_de_impresión</vt:lpstr>
      <vt:lpstr>'V - 16'!Área_de_impresión</vt:lpstr>
      <vt:lpstr>'V - 17'!Área_de_impresión</vt:lpstr>
      <vt:lpstr>'V - 18'!Área_de_impresión</vt:lpstr>
      <vt:lpstr>'V - 2'!Área_de_impresión</vt:lpstr>
      <vt:lpstr>'V - 3'!Área_de_impresión</vt:lpstr>
      <vt:lpstr>'V - 4'!Área_de_impresión</vt:lpstr>
      <vt:lpstr>'V - 5'!Área_de_impresión</vt:lpstr>
      <vt:lpstr>'V - 6'!Área_de_impresión</vt:lpstr>
      <vt:lpstr>'V - 7'!Área_de_impresión</vt:lpstr>
      <vt:lpstr>'V - 8'!Área_de_impresión</vt:lpstr>
      <vt:lpstr>'V - 9 '!Área_de_impresión</vt:lpstr>
      <vt:lpstr>'V-2'!Área_de_impresión</vt:lpstr>
      <vt:lpstr>'V-2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Jenny</dc:creator>
  <cp:lastModifiedBy>Miranda Corrales, Ligia del Socorro</cp:lastModifiedBy>
  <cp:lastPrinted>2012-03-30T20:58:58Z</cp:lastPrinted>
  <dcterms:created xsi:type="dcterms:W3CDTF">2010-08-09T17:07:43Z</dcterms:created>
  <dcterms:modified xsi:type="dcterms:W3CDTF">2021-04-19T16:39:18Z</dcterms:modified>
</cp:coreProperties>
</file>