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3" windowHeight="7247" activeTab="0"/>
  </bookViews>
  <sheets>
    <sheet name="resultados internet" sheetId="1" r:id="rId1"/>
  </sheets>
  <definedNames>
    <definedName name="_xlnm.Print_Area" localSheetId="0">'resultados internet'!$C$1:$M$129</definedName>
    <definedName name="_xlnm.Print_Titles" localSheetId="0">'resultados internet'!$2:$17</definedName>
  </definedNames>
  <calcPr fullCalcOnLoad="1"/>
</workbook>
</file>

<file path=xl/sharedStrings.xml><?xml version="1.0" encoding="utf-8"?>
<sst xmlns="http://schemas.openxmlformats.org/spreadsheetml/2006/main" count="277" uniqueCount="72">
  <si>
    <t xml:space="preserve">Total </t>
  </si>
  <si>
    <t>Número de Subasta</t>
  </si>
  <si>
    <t xml:space="preserve">Fecha </t>
  </si>
  <si>
    <t>Código ISIN</t>
  </si>
  <si>
    <t>Código de Emisión</t>
  </si>
  <si>
    <t>Días al Vencimiento</t>
  </si>
  <si>
    <t>Posturas Aceptadas</t>
  </si>
  <si>
    <t>Monto Adjudicado</t>
  </si>
  <si>
    <t>Precio (%) Promedio Ponderado Adjudicado</t>
  </si>
  <si>
    <t>Sub Total</t>
  </si>
  <si>
    <t>Tasa Anual de Rendimiento (%) Promedio Ponderada Adjudicada</t>
  </si>
  <si>
    <t>Plazo Original</t>
  </si>
  <si>
    <t xml:space="preserve">RESULTADOS DE SUBASTAS COMPETITIVAS DE LETRAS DEL BANCO CENTRAL </t>
  </si>
  <si>
    <t>2) :  No se presentaron ofertas a esta subasta.</t>
  </si>
  <si>
    <t>meses</t>
  </si>
  <si>
    <t>Subtotal Tres Meses</t>
  </si>
  <si>
    <t>Millones de Córdobas</t>
  </si>
  <si>
    <t>3) :  Declarada desierta por el COMA</t>
  </si>
  <si>
    <t>1) :  Con mantenimiento de valor del córdoba respecto al dólar de los Estados Unidos de América.</t>
  </si>
  <si>
    <t>Subtotal Seis Meses</t>
  </si>
  <si>
    <r>
      <t xml:space="preserve">DENOMINADAS EN CÓRDOBAS Y CON FORMA DE PAGO EN CÓRDOBAS </t>
    </r>
    <r>
      <rPr>
        <b/>
        <vertAlign val="superscript"/>
        <sz val="20"/>
        <color indexed="8"/>
        <rFont val="Verdana"/>
        <family val="2"/>
      </rPr>
      <t>1)</t>
    </r>
  </si>
  <si>
    <t>Subtotal Nueve Meses</t>
  </si>
  <si>
    <t>Subtotal Doce Meses</t>
  </si>
  <si>
    <t>L-CM-6-2023-009</t>
  </si>
  <si>
    <t>L-CM-9-2023-003</t>
  </si>
  <si>
    <t>NIBCNL037238</t>
  </si>
  <si>
    <t>NIBCNL037246</t>
  </si>
  <si>
    <t>L-CM-3-2023-013</t>
  </si>
  <si>
    <t>NIBCNL037543</t>
  </si>
  <si>
    <t>L-CM-12-2023-006</t>
  </si>
  <si>
    <t>NIBCNL037758</t>
  </si>
  <si>
    <t>STE-001-24</t>
  </si>
  <si>
    <t>Total Enero</t>
  </si>
  <si>
    <t>STE-002-24</t>
  </si>
  <si>
    <t>STE-003-24</t>
  </si>
  <si>
    <t>L-CM-3-2024-001</t>
  </si>
  <si>
    <t>NIBCNL038046</t>
  </si>
  <si>
    <t>STE-004-24</t>
  </si>
  <si>
    <t>L-CM-6-2024-001</t>
  </si>
  <si>
    <t>NIBCNL038152</t>
  </si>
  <si>
    <t>STE-005-24</t>
  </si>
  <si>
    <t>STE-006-24</t>
  </si>
  <si>
    <t>L-CM-9-2024-001</t>
  </si>
  <si>
    <t>NIBCNL038368</t>
  </si>
  <si>
    <t>Total Febrero</t>
  </si>
  <si>
    <t>STE-007-24</t>
  </si>
  <si>
    <t>STE-008-24</t>
  </si>
  <si>
    <t>L-CM-3-2024-002</t>
  </si>
  <si>
    <t>L-CM-12-2024-001</t>
  </si>
  <si>
    <t>NIBCNL038590</t>
  </si>
  <si>
    <t>NIBCNL038582</t>
  </si>
  <si>
    <t>STE-009-24</t>
  </si>
  <si>
    <t>L-CM-6-2024-002</t>
  </si>
  <si>
    <t>NIBCNL038707</t>
  </si>
  <si>
    <t>STE-010-24</t>
  </si>
  <si>
    <t>Total Marzo</t>
  </si>
  <si>
    <t>STE-011-24</t>
  </si>
  <si>
    <t>STE-012-24</t>
  </si>
  <si>
    <t>STE-013-24</t>
  </si>
  <si>
    <t>Total Abril</t>
  </si>
  <si>
    <t>L-CM-3-2024-003</t>
  </si>
  <si>
    <t>L-CM-9-2024-002</t>
  </si>
  <si>
    <t>L-CM-12-2024-002</t>
  </si>
  <si>
    <t>NIBCNL039093</t>
  </si>
  <si>
    <t>NIBCNL039101</t>
  </si>
  <si>
    <t>NIBCNL039119</t>
  </si>
  <si>
    <t>STE-014-24</t>
  </si>
  <si>
    <t>STE-015-24</t>
  </si>
  <si>
    <t>STE-016-24</t>
  </si>
  <si>
    <t>STE-017-24</t>
  </si>
  <si>
    <t>L-CM-6-2024-003</t>
  </si>
  <si>
    <t>NIBCNL039580</t>
  </si>
</sst>
</file>

<file path=xl/styles.xml><?xml version="1.0" encoding="utf-8"?>
<styleSheet xmlns="http://schemas.openxmlformats.org/spreadsheetml/2006/main">
  <numFmts count="29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0.0000%"/>
    <numFmt numFmtId="175" formatCode="0.000%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00_);_(* \(#,##0.000\);_(* &quot;-&quot;??_);_(@_)"/>
    <numFmt numFmtId="181" formatCode="_(* #,##0.0000_);_(* \(#,##0.0000\);_(* &quot;-&quot;??_);_(@_)"/>
    <numFmt numFmtId="182" formatCode="[$-1014C0A]###,###,###.00"/>
    <numFmt numFmtId="183" formatCode="[$-1014C0A]##.000%"/>
    <numFmt numFmtId="184" formatCode="0.0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Verdana"/>
      <family val="2"/>
    </font>
    <font>
      <sz val="10"/>
      <name val="Verdana"/>
      <family val="2"/>
    </font>
    <font>
      <b/>
      <sz val="18"/>
      <color indexed="8"/>
      <name val="Verdana"/>
      <family val="2"/>
    </font>
    <font>
      <b/>
      <sz val="16"/>
      <color indexed="12"/>
      <name val="Verdana"/>
      <family val="2"/>
    </font>
    <font>
      <b/>
      <sz val="14"/>
      <color indexed="9"/>
      <name val="Verdana"/>
      <family val="2"/>
    </font>
    <font>
      <sz val="13"/>
      <color indexed="8"/>
      <name val="Verdana"/>
      <family val="2"/>
    </font>
    <font>
      <b/>
      <sz val="13"/>
      <color indexed="8"/>
      <name val="Verdana"/>
      <family val="2"/>
    </font>
    <font>
      <b/>
      <sz val="14"/>
      <color indexed="8"/>
      <name val="Verdana"/>
      <family val="2"/>
    </font>
    <font>
      <b/>
      <sz val="13"/>
      <color indexed="9"/>
      <name val="Verdana"/>
      <family val="2"/>
    </font>
    <font>
      <sz val="13"/>
      <color indexed="9"/>
      <name val="Verdana"/>
      <family val="2"/>
    </font>
    <font>
      <sz val="14"/>
      <color indexed="9"/>
      <name val="Verdana"/>
      <family val="2"/>
    </font>
    <font>
      <sz val="13"/>
      <name val="Verdana"/>
      <family val="2"/>
    </font>
    <font>
      <sz val="13"/>
      <color indexed="12"/>
      <name val="Verdana"/>
      <family val="2"/>
    </font>
    <font>
      <b/>
      <vertAlign val="superscript"/>
      <sz val="20"/>
      <color indexed="8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0"/>
      <color indexed="10"/>
      <name val="Verdana"/>
      <family val="2"/>
    </font>
    <font>
      <sz val="10"/>
      <color indexed="9"/>
      <name val="Verdana"/>
      <family val="2"/>
    </font>
    <font>
      <sz val="13"/>
      <color indexed="10"/>
      <name val="Verdana"/>
      <family val="2"/>
    </font>
    <font>
      <b/>
      <sz val="2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Verdana"/>
      <family val="2"/>
    </font>
    <font>
      <sz val="10"/>
      <color theme="0"/>
      <name val="Verdana"/>
      <family val="2"/>
    </font>
    <font>
      <sz val="13"/>
      <color rgb="FFFF0000"/>
      <name val="Verdana"/>
      <family val="2"/>
    </font>
    <font>
      <b/>
      <sz val="20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2060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 wrapText="1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6" fillId="33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" fontId="9" fillId="33" borderId="12" xfId="0" applyNumberFormat="1" applyFont="1" applyFill="1" applyBorder="1" applyAlignment="1">
      <alignment horizontal="center" vertical="center"/>
    </xf>
    <xf numFmtId="175" fontId="8" fillId="33" borderId="12" xfId="0" applyNumberFormat="1" applyFont="1" applyFill="1" applyBorder="1" applyAlignment="1">
      <alignment horizontal="center" vertical="center"/>
    </xf>
    <xf numFmtId="175" fontId="8" fillId="33" borderId="13" xfId="0" applyNumberFormat="1" applyFont="1" applyFill="1" applyBorder="1" applyAlignment="1">
      <alignment horizontal="center" vertical="center"/>
    </xf>
    <xf numFmtId="3" fontId="9" fillId="33" borderId="14" xfId="0" applyNumberFormat="1" applyFont="1" applyFill="1" applyBorder="1" applyAlignment="1">
      <alignment horizontal="center" vertical="center"/>
    </xf>
    <xf numFmtId="4" fontId="9" fillId="33" borderId="14" xfId="0" applyNumberFormat="1" applyFont="1" applyFill="1" applyBorder="1" applyAlignment="1">
      <alignment horizontal="center" vertical="center"/>
    </xf>
    <xf numFmtId="3" fontId="9" fillId="33" borderId="12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175" fontId="8" fillId="0" borderId="10" xfId="0" applyNumberFormat="1" applyFont="1" applyFill="1" applyBorder="1" applyAlignment="1">
      <alignment horizontal="center" vertical="center"/>
    </xf>
    <xf numFmtId="175" fontId="8" fillId="0" borderId="16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/>
    </xf>
    <xf numFmtId="3" fontId="55" fillId="33" borderId="0" xfId="0" applyNumberFormat="1" applyFont="1" applyFill="1" applyBorder="1" applyAlignment="1">
      <alignment/>
    </xf>
    <xf numFmtId="171" fontId="55" fillId="33" borderId="0" xfId="49" applyFont="1" applyFill="1" applyBorder="1" applyAlignment="1">
      <alignment/>
    </xf>
    <xf numFmtId="15" fontId="10" fillId="0" borderId="18" xfId="0" applyNumberFormat="1" applyFont="1" applyFill="1" applyBorder="1" applyAlignment="1">
      <alignment vertical="center" wrapText="1"/>
    </xf>
    <xf numFmtId="15" fontId="10" fillId="0" borderId="0" xfId="0" applyNumberFormat="1" applyFont="1" applyFill="1" applyBorder="1" applyAlignment="1">
      <alignment vertical="center" wrapText="1"/>
    </xf>
    <xf numFmtId="15" fontId="10" fillId="0" borderId="19" xfId="0" applyNumberFormat="1" applyFont="1" applyFill="1" applyBorder="1" applyAlignment="1">
      <alignment vertical="center" wrapText="1"/>
    </xf>
    <xf numFmtId="175" fontId="8" fillId="0" borderId="11" xfId="0" applyNumberFormat="1" applyFont="1" applyFill="1" applyBorder="1" applyAlignment="1">
      <alignment horizontal="center" vertical="center"/>
    </xf>
    <xf numFmtId="175" fontId="8" fillId="0" borderId="20" xfId="0" applyNumberFormat="1" applyFont="1" applyFill="1" applyBorder="1" applyAlignment="1">
      <alignment horizontal="center" vertical="center"/>
    </xf>
    <xf numFmtId="15" fontId="10" fillId="0" borderId="21" xfId="0" applyNumberFormat="1" applyFont="1" applyFill="1" applyBorder="1" applyAlignment="1">
      <alignment vertical="center" wrapText="1"/>
    </xf>
    <xf numFmtId="15" fontId="10" fillId="0" borderId="22" xfId="0" applyNumberFormat="1" applyFont="1" applyFill="1" applyBorder="1" applyAlignment="1">
      <alignment vertical="center" wrapText="1"/>
    </xf>
    <xf numFmtId="15" fontId="10" fillId="0" borderId="23" xfId="0" applyNumberFormat="1" applyFont="1" applyFill="1" applyBorder="1" applyAlignment="1">
      <alignment vertical="center" wrapText="1"/>
    </xf>
    <xf numFmtId="0" fontId="7" fillId="34" borderId="22" xfId="0" applyFont="1" applyFill="1" applyBorder="1" applyAlignment="1">
      <alignment horizontal="center" vertical="center"/>
    </xf>
    <xf numFmtId="15" fontId="13" fillId="34" borderId="22" xfId="0" applyNumberFormat="1" applyFont="1" applyFill="1" applyBorder="1" applyAlignment="1">
      <alignment horizontal="center" vertical="center"/>
    </xf>
    <xf numFmtId="1" fontId="7" fillId="34" borderId="22" xfId="0" applyNumberFormat="1" applyFont="1" applyFill="1" applyBorder="1" applyAlignment="1">
      <alignment horizontal="center" vertical="center"/>
    </xf>
    <xf numFmtId="174" fontId="13" fillId="34" borderId="22" xfId="0" applyNumberFormat="1" applyFont="1" applyFill="1" applyBorder="1" applyAlignment="1">
      <alignment horizontal="center" vertical="center"/>
    </xf>
    <xf numFmtId="174" fontId="13" fillId="34" borderId="24" xfId="0" applyNumberFormat="1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56" fillId="35" borderId="0" xfId="0" applyFont="1" applyFill="1" applyBorder="1" applyAlignment="1">
      <alignment/>
    </xf>
    <xf numFmtId="0" fontId="54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15" fontId="11" fillId="34" borderId="25" xfId="0" applyNumberFormat="1" applyFont="1" applyFill="1" applyBorder="1" applyAlignment="1">
      <alignment horizontal="center" vertical="center"/>
    </xf>
    <xf numFmtId="0" fontId="11" fillId="34" borderId="26" xfId="0" applyFont="1" applyFill="1" applyBorder="1" applyAlignment="1">
      <alignment horizontal="center" vertical="center"/>
    </xf>
    <xf numFmtId="0" fontId="11" fillId="34" borderId="25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3" fontId="11" fillId="34" borderId="11" xfId="0" applyNumberFormat="1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 vertical="center"/>
    </xf>
    <xf numFmtId="175" fontId="12" fillId="34" borderId="11" xfId="0" applyNumberFormat="1" applyFont="1" applyFill="1" applyBorder="1" applyAlignment="1">
      <alignment horizontal="center" vertical="center"/>
    </xf>
    <xf numFmtId="175" fontId="12" fillId="34" borderId="2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3" fontId="56" fillId="35" borderId="0" xfId="0" applyNumberFormat="1" applyFont="1" applyFill="1" applyBorder="1" applyAlignment="1">
      <alignment/>
    </xf>
    <xf numFmtId="3" fontId="57" fillId="0" borderId="0" xfId="0" applyNumberFormat="1" applyFont="1" applyFill="1" applyBorder="1" applyAlignment="1">
      <alignment/>
    </xf>
    <xf numFmtId="4" fontId="11" fillId="34" borderId="27" xfId="0" applyNumberFormat="1" applyFont="1" applyFill="1" applyBorder="1" applyAlignment="1">
      <alignment horizontal="center" vertical="center"/>
    </xf>
    <xf numFmtId="15" fontId="8" fillId="0" borderId="25" xfId="0" applyNumberFormat="1" applyFont="1" applyFill="1" applyBorder="1" applyAlignment="1">
      <alignment horizontal="center" vertical="center"/>
    </xf>
    <xf numFmtId="15" fontId="8" fillId="35" borderId="10" xfId="0" applyNumberFormat="1" applyFont="1" applyFill="1" applyBorder="1" applyAlignment="1">
      <alignment horizontal="center" vertical="center"/>
    </xf>
    <xf numFmtId="15" fontId="8" fillId="35" borderId="28" xfId="0" applyNumberFormat="1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8" fillId="35" borderId="29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35" borderId="30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8" fillId="35" borderId="31" xfId="0" applyFont="1" applyFill="1" applyBorder="1" applyAlignment="1">
      <alignment horizontal="center" vertical="center"/>
    </xf>
    <xf numFmtId="4" fontId="56" fillId="35" borderId="0" xfId="0" applyNumberFormat="1" applyFont="1" applyFill="1" applyBorder="1" applyAlignment="1">
      <alignment/>
    </xf>
    <xf numFmtId="171" fontId="8" fillId="0" borderId="11" xfId="49" applyFont="1" applyFill="1" applyBorder="1" applyAlignment="1">
      <alignment horizontal="center" vertical="center"/>
    </xf>
    <xf numFmtId="15" fontId="8" fillId="35" borderId="31" xfId="0" applyNumberFormat="1" applyFont="1" applyFill="1" applyBorder="1" applyAlignment="1">
      <alignment horizontal="center" vertical="center"/>
    </xf>
    <xf numFmtId="15" fontId="8" fillId="35" borderId="31" xfId="0" applyNumberFormat="1" applyFont="1" applyFill="1" applyBorder="1" applyAlignment="1">
      <alignment horizontal="center" vertical="center"/>
    </xf>
    <xf numFmtId="15" fontId="8" fillId="35" borderId="31" xfId="0" applyNumberFormat="1" applyFont="1" applyFill="1" applyBorder="1" applyAlignment="1">
      <alignment horizontal="center" vertical="center"/>
    </xf>
    <xf numFmtId="15" fontId="8" fillId="35" borderId="31" xfId="0" applyNumberFormat="1" applyFont="1" applyFill="1" applyBorder="1" applyAlignment="1">
      <alignment horizontal="center" vertical="center"/>
    </xf>
    <xf numFmtId="15" fontId="8" fillId="35" borderId="31" xfId="0" applyNumberFormat="1" applyFont="1" applyFill="1" applyBorder="1" applyAlignment="1">
      <alignment horizontal="center" vertical="center"/>
    </xf>
    <xf numFmtId="15" fontId="8" fillId="35" borderId="31" xfId="0" applyNumberFormat="1" applyFont="1" applyFill="1" applyBorder="1" applyAlignment="1">
      <alignment horizontal="center" vertical="center"/>
    </xf>
    <xf numFmtId="15" fontId="8" fillId="35" borderId="31" xfId="0" applyNumberFormat="1" applyFont="1" applyFill="1" applyBorder="1" applyAlignment="1">
      <alignment horizontal="center" vertical="center"/>
    </xf>
    <xf numFmtId="15" fontId="8" fillId="35" borderId="31" xfId="0" applyNumberFormat="1" applyFont="1" applyFill="1" applyBorder="1" applyAlignment="1">
      <alignment horizontal="center" vertical="center"/>
    </xf>
    <xf numFmtId="15" fontId="8" fillId="35" borderId="31" xfId="0" applyNumberFormat="1" applyFont="1" applyFill="1" applyBorder="1" applyAlignment="1">
      <alignment horizontal="center" vertical="center"/>
    </xf>
    <xf numFmtId="15" fontId="8" fillId="35" borderId="31" xfId="0" applyNumberFormat="1" applyFont="1" applyFill="1" applyBorder="1" applyAlignment="1">
      <alignment horizontal="center" vertical="center"/>
    </xf>
    <xf numFmtId="15" fontId="8" fillId="35" borderId="31" xfId="0" applyNumberFormat="1" applyFont="1" applyFill="1" applyBorder="1" applyAlignment="1">
      <alignment horizontal="center" vertical="center"/>
    </xf>
    <xf numFmtId="15" fontId="8" fillId="35" borderId="31" xfId="0" applyNumberFormat="1" applyFont="1" applyFill="1" applyBorder="1" applyAlignment="1">
      <alignment horizontal="center" vertical="center"/>
    </xf>
    <xf numFmtId="15" fontId="8" fillId="35" borderId="31" xfId="0" applyNumberFormat="1" applyFont="1" applyFill="1" applyBorder="1" applyAlignment="1">
      <alignment horizontal="center" vertical="center"/>
    </xf>
    <xf numFmtId="15" fontId="8" fillId="35" borderId="31" xfId="0" applyNumberFormat="1" applyFont="1" applyFill="1" applyBorder="1" applyAlignment="1">
      <alignment horizontal="center" vertical="center"/>
    </xf>
    <xf numFmtId="15" fontId="8" fillId="35" borderId="31" xfId="0" applyNumberFormat="1" applyFont="1" applyFill="1" applyBorder="1" applyAlignment="1">
      <alignment horizontal="center" vertical="center"/>
    </xf>
    <xf numFmtId="15" fontId="8" fillId="35" borderId="31" xfId="0" applyNumberFormat="1" applyFont="1" applyFill="1" applyBorder="1" applyAlignment="1">
      <alignment horizontal="center" vertical="center"/>
    </xf>
    <xf numFmtId="15" fontId="8" fillId="35" borderId="31" xfId="0" applyNumberFormat="1" applyFont="1" applyFill="1" applyBorder="1" applyAlignment="1">
      <alignment horizontal="center" vertical="center"/>
    </xf>
    <xf numFmtId="15" fontId="8" fillId="35" borderId="32" xfId="0" applyNumberFormat="1" applyFont="1" applyFill="1" applyBorder="1" applyAlignment="1">
      <alignment horizontal="center" vertical="center"/>
    </xf>
    <xf numFmtId="15" fontId="8" fillId="35" borderId="33" xfId="0" applyNumberFormat="1" applyFont="1" applyFill="1" applyBorder="1" applyAlignment="1">
      <alignment horizontal="center" vertical="center"/>
    </xf>
    <xf numFmtId="15" fontId="8" fillId="35" borderId="34" xfId="0" applyNumberFormat="1" applyFont="1" applyFill="1" applyBorder="1" applyAlignment="1">
      <alignment horizontal="center" vertical="center"/>
    </xf>
    <xf numFmtId="15" fontId="8" fillId="35" borderId="31" xfId="0" applyNumberFormat="1" applyFont="1" applyFill="1" applyBorder="1" applyAlignment="1">
      <alignment horizontal="center" vertical="center"/>
    </xf>
    <xf numFmtId="15" fontId="8" fillId="35" borderId="35" xfId="0" applyNumberFormat="1" applyFont="1" applyFill="1" applyBorder="1" applyAlignment="1">
      <alignment horizontal="center" vertical="center"/>
    </xf>
    <xf numFmtId="15" fontId="9" fillId="35" borderId="12" xfId="0" applyNumberFormat="1" applyFont="1" applyFill="1" applyBorder="1" applyAlignment="1">
      <alignment horizontal="center" vertical="center"/>
    </xf>
    <xf numFmtId="15" fontId="9" fillId="35" borderId="36" xfId="0" applyNumberFormat="1" applyFont="1" applyFill="1" applyBorder="1" applyAlignment="1">
      <alignment horizontal="center" vertical="center"/>
    </xf>
    <xf numFmtId="15" fontId="9" fillId="35" borderId="37" xfId="0" applyNumberFormat="1" applyFont="1" applyFill="1" applyBorder="1" applyAlignment="1">
      <alignment horizontal="center" vertical="center"/>
    </xf>
    <xf numFmtId="15" fontId="9" fillId="35" borderId="38" xfId="0" applyNumberFormat="1" applyFont="1" applyFill="1" applyBorder="1" applyAlignment="1">
      <alignment horizontal="center" vertical="center"/>
    </xf>
    <xf numFmtId="175" fontId="8" fillId="33" borderId="39" xfId="0" applyNumberFormat="1" applyFont="1" applyFill="1" applyBorder="1" applyAlignment="1">
      <alignment horizontal="center" vertical="center"/>
    </xf>
    <xf numFmtId="175" fontId="8" fillId="33" borderId="40" xfId="0" applyNumberFormat="1" applyFont="1" applyFill="1" applyBorder="1" applyAlignment="1">
      <alignment horizontal="center" vertical="center"/>
    </xf>
    <xf numFmtId="0" fontId="7" fillId="36" borderId="32" xfId="0" applyFont="1" applyFill="1" applyBorder="1" applyAlignment="1">
      <alignment horizontal="center" vertical="center" wrapText="1"/>
    </xf>
    <xf numFmtId="0" fontId="7" fillId="36" borderId="33" xfId="0" applyFont="1" applyFill="1" applyBorder="1" applyAlignment="1">
      <alignment horizontal="center" vertical="center" wrapText="1"/>
    </xf>
    <xf numFmtId="0" fontId="7" fillId="36" borderId="41" xfId="0" applyFont="1" applyFill="1" applyBorder="1" applyAlignment="1">
      <alignment horizontal="center" vertical="center" wrapText="1"/>
    </xf>
    <xf numFmtId="0" fontId="7" fillId="36" borderId="3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7" fillId="36" borderId="42" xfId="0" applyFont="1" applyFill="1" applyBorder="1" applyAlignment="1">
      <alignment horizontal="center" vertical="center" wrapText="1"/>
    </xf>
    <xf numFmtId="0" fontId="7" fillId="36" borderId="43" xfId="0" applyFont="1" applyFill="1" applyBorder="1" applyAlignment="1">
      <alignment horizontal="center" vertical="center" wrapText="1"/>
    </xf>
    <xf numFmtId="0" fontId="7" fillId="36" borderId="30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44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6" borderId="45" xfId="0" applyFont="1" applyFill="1" applyBorder="1" applyAlignment="1">
      <alignment horizontal="center" vertical="center" wrapText="1"/>
    </xf>
    <xf numFmtId="0" fontId="7" fillId="36" borderId="46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B85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1</xdr:row>
      <xdr:rowOff>133350</xdr:rowOff>
    </xdr:from>
    <xdr:to>
      <xdr:col>10</xdr:col>
      <xdr:colOff>38100</xdr:colOff>
      <xdr:row>7</xdr:row>
      <xdr:rowOff>114300</xdr:rowOff>
    </xdr:to>
    <xdr:pic>
      <xdr:nvPicPr>
        <xdr:cNvPr id="1" name="Imagen 2" descr="Azul_membrete"/>
        <xdr:cNvPicPr preferRelativeResize="1">
          <a:picLocks noChangeAspect="1"/>
        </xdr:cNvPicPr>
      </xdr:nvPicPr>
      <xdr:blipFill>
        <a:blip r:embed="rId1"/>
        <a:srcRect r="13534"/>
        <a:stretch>
          <a:fillRect/>
        </a:stretch>
      </xdr:blipFill>
      <xdr:spPr>
        <a:xfrm>
          <a:off x="5819775" y="295275"/>
          <a:ext cx="5905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142"/>
  <sheetViews>
    <sheetView showGridLines="0" tabSelected="1" zoomScale="70" zoomScaleNormal="70" zoomScaleSheetLayoutView="70" zoomScalePageLayoutView="55" workbookViewId="0" topLeftCell="C103">
      <selection activeCell="K124" sqref="K124"/>
    </sheetView>
  </sheetViews>
  <sheetFormatPr defaultColWidth="11.421875" defaultRowHeight="12.75"/>
  <cols>
    <col min="1" max="1" width="11.421875" style="50" customWidth="1"/>
    <col min="2" max="2" width="11.421875" style="1" customWidth="1"/>
    <col min="3" max="3" width="18.57421875" style="1" customWidth="1"/>
    <col min="4" max="4" width="17.421875" style="1" customWidth="1"/>
    <col min="5" max="5" width="21.140625" style="1" customWidth="1"/>
    <col min="6" max="6" width="34.28125" style="1" customWidth="1"/>
    <col min="7" max="7" width="7.8515625" style="1" customWidth="1"/>
    <col min="8" max="8" width="11.8515625" style="1" customWidth="1"/>
    <col min="9" max="9" width="22.00390625" style="1" customWidth="1"/>
    <col min="10" max="10" width="19.28125" style="1" customWidth="1"/>
    <col min="11" max="11" width="19.421875" style="1" customWidth="1"/>
    <col min="12" max="12" width="20.7109375" style="1" customWidth="1"/>
    <col min="13" max="13" width="26.140625" style="1" customWidth="1"/>
    <col min="14" max="14" width="20.7109375" style="1" customWidth="1"/>
    <col min="15" max="15" width="25.8515625" style="1" customWidth="1"/>
    <col min="16" max="16384" width="11.421875" style="1" customWidth="1"/>
  </cols>
  <sheetData>
    <row r="3" ht="12">
      <c r="E3" s="2"/>
    </row>
    <row r="4" ht="12">
      <c r="E4" s="2"/>
    </row>
    <row r="10" spans="3:13" ht="21.75">
      <c r="C10" s="97" t="s">
        <v>12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</row>
    <row r="11" spans="3:13" ht="27.75">
      <c r="C11" s="97" t="s">
        <v>20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</row>
    <row r="12" spans="3:13" ht="21.75">
      <c r="C12" s="97">
        <v>2024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</row>
    <row r="13" spans="3:13" ht="21.75">
      <c r="C13" s="97" t="s">
        <v>16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</row>
    <row r="14" spans="3:13" ht="20.25" thickBot="1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3:13" ht="18.75" customHeight="1">
      <c r="C15" s="93" t="s">
        <v>1</v>
      </c>
      <c r="D15" s="95" t="s">
        <v>2</v>
      </c>
      <c r="E15" s="95" t="s">
        <v>3</v>
      </c>
      <c r="F15" s="95" t="s">
        <v>4</v>
      </c>
      <c r="G15" s="98" t="s">
        <v>11</v>
      </c>
      <c r="H15" s="99"/>
      <c r="I15" s="95" t="s">
        <v>5</v>
      </c>
      <c r="J15" s="95" t="s">
        <v>6</v>
      </c>
      <c r="K15" s="95" t="s">
        <v>7</v>
      </c>
      <c r="L15" s="95" t="s">
        <v>8</v>
      </c>
      <c r="M15" s="106" t="s">
        <v>10</v>
      </c>
    </row>
    <row r="16" spans="3:13" ht="18.75" customHeight="1">
      <c r="C16" s="94"/>
      <c r="D16" s="96"/>
      <c r="E16" s="96"/>
      <c r="F16" s="96"/>
      <c r="G16" s="100"/>
      <c r="H16" s="101"/>
      <c r="I16" s="96"/>
      <c r="J16" s="96"/>
      <c r="K16" s="96"/>
      <c r="L16" s="96"/>
      <c r="M16" s="107"/>
    </row>
    <row r="17" spans="3:13" ht="56.25" customHeight="1" thickBot="1">
      <c r="C17" s="94"/>
      <c r="D17" s="96"/>
      <c r="E17" s="96"/>
      <c r="F17" s="96"/>
      <c r="G17" s="102"/>
      <c r="H17" s="103"/>
      <c r="I17" s="96"/>
      <c r="J17" s="96"/>
      <c r="K17" s="96"/>
      <c r="L17" s="96"/>
      <c r="M17" s="107"/>
    </row>
    <row r="18" spans="3:26" ht="24.75" customHeight="1">
      <c r="C18" s="82" t="s">
        <v>31</v>
      </c>
      <c r="D18" s="85">
        <v>45294</v>
      </c>
      <c r="E18" s="55" t="s">
        <v>28</v>
      </c>
      <c r="F18" s="56" t="s">
        <v>27</v>
      </c>
      <c r="G18" s="57">
        <v>3</v>
      </c>
      <c r="H18" s="58" t="s">
        <v>14</v>
      </c>
      <c r="I18" s="59">
        <v>70</v>
      </c>
      <c r="J18" s="4">
        <v>0</v>
      </c>
      <c r="K18" s="13">
        <v>0</v>
      </c>
      <c r="L18" s="14">
        <v>0</v>
      </c>
      <c r="M18" s="15">
        <v>0</v>
      </c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3:26" ht="24.75" customHeight="1">
      <c r="C19" s="83"/>
      <c r="D19" s="85"/>
      <c r="E19" s="55" t="s">
        <v>25</v>
      </c>
      <c r="F19" s="56" t="s">
        <v>23</v>
      </c>
      <c r="G19" s="57">
        <v>6</v>
      </c>
      <c r="H19" s="58" t="s">
        <v>14</v>
      </c>
      <c r="I19" s="59">
        <v>140</v>
      </c>
      <c r="J19" s="4">
        <v>0</v>
      </c>
      <c r="K19" s="13">
        <v>0</v>
      </c>
      <c r="L19" s="14">
        <v>0</v>
      </c>
      <c r="M19" s="15">
        <v>0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3:26" ht="24.75" customHeight="1">
      <c r="C20" s="83"/>
      <c r="D20" s="85"/>
      <c r="E20" s="55" t="s">
        <v>26</v>
      </c>
      <c r="F20" s="56" t="s">
        <v>24</v>
      </c>
      <c r="G20" s="57">
        <v>9</v>
      </c>
      <c r="H20" s="58" t="s">
        <v>14</v>
      </c>
      <c r="I20" s="59">
        <v>224</v>
      </c>
      <c r="J20" s="4">
        <v>0</v>
      </c>
      <c r="K20" s="13">
        <v>0</v>
      </c>
      <c r="L20" s="14">
        <v>0</v>
      </c>
      <c r="M20" s="15">
        <v>0</v>
      </c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3:26" ht="24.75" customHeight="1">
      <c r="C21" s="83"/>
      <c r="D21" s="85"/>
      <c r="E21" s="65" t="s">
        <v>30</v>
      </c>
      <c r="F21" s="65" t="s">
        <v>29</v>
      </c>
      <c r="G21" s="60">
        <v>12</v>
      </c>
      <c r="H21" s="61" t="s">
        <v>14</v>
      </c>
      <c r="I21" s="62">
        <v>350</v>
      </c>
      <c r="J21" s="4">
        <v>1</v>
      </c>
      <c r="K21" s="13">
        <v>50</v>
      </c>
      <c r="L21" s="14">
        <v>0.90244</v>
      </c>
      <c r="M21" s="15">
        <v>0.1112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3:26" ht="24.75" customHeight="1" thickBot="1">
      <c r="C22" s="84"/>
      <c r="D22" s="86"/>
      <c r="E22" s="87" t="s">
        <v>9</v>
      </c>
      <c r="F22" s="87"/>
      <c r="G22" s="87"/>
      <c r="H22" s="87"/>
      <c r="I22" s="87"/>
      <c r="J22" s="11">
        <f>SUM(J18:J21)</f>
        <v>1</v>
      </c>
      <c r="K22" s="6">
        <f>SUM(K18:K21)</f>
        <v>50</v>
      </c>
      <c r="L22" s="7"/>
      <c r="M22" s="8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3:26" ht="24.75" customHeight="1">
      <c r="C23" s="82" t="s">
        <v>33</v>
      </c>
      <c r="D23" s="85">
        <v>45301</v>
      </c>
      <c r="E23" s="55" t="s">
        <v>28</v>
      </c>
      <c r="F23" s="56" t="s">
        <v>27</v>
      </c>
      <c r="G23" s="57">
        <v>3</v>
      </c>
      <c r="H23" s="58" t="s">
        <v>14</v>
      </c>
      <c r="I23" s="59">
        <v>63</v>
      </c>
      <c r="J23" s="4">
        <v>0</v>
      </c>
      <c r="K23" s="13">
        <v>0</v>
      </c>
      <c r="L23" s="14">
        <v>0</v>
      </c>
      <c r="M23" s="15">
        <v>0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3:26" ht="24.75" customHeight="1">
      <c r="C24" s="83"/>
      <c r="D24" s="85"/>
      <c r="E24" s="55" t="s">
        <v>25</v>
      </c>
      <c r="F24" s="56" t="s">
        <v>23</v>
      </c>
      <c r="G24" s="57">
        <v>6</v>
      </c>
      <c r="H24" s="58" t="s">
        <v>14</v>
      </c>
      <c r="I24" s="59">
        <v>133</v>
      </c>
      <c r="J24" s="4">
        <v>1</v>
      </c>
      <c r="K24" s="13">
        <v>50</v>
      </c>
      <c r="L24" s="14">
        <v>0.96625</v>
      </c>
      <c r="M24" s="15">
        <v>0.09454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3:26" ht="24.75" customHeight="1">
      <c r="C25" s="83"/>
      <c r="D25" s="85"/>
      <c r="E25" s="55" t="s">
        <v>26</v>
      </c>
      <c r="F25" s="56" t="s">
        <v>24</v>
      </c>
      <c r="G25" s="57">
        <v>9</v>
      </c>
      <c r="H25" s="58" t="s">
        <v>14</v>
      </c>
      <c r="I25" s="59">
        <v>217</v>
      </c>
      <c r="J25" s="4">
        <v>2</v>
      </c>
      <c r="K25" s="13">
        <v>1375.75</v>
      </c>
      <c r="L25" s="14">
        <v>0.94102</v>
      </c>
      <c r="M25" s="15">
        <v>0.10398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3:26" ht="24.75" customHeight="1">
      <c r="C26" s="83"/>
      <c r="D26" s="85"/>
      <c r="E26" s="66" t="s">
        <v>30</v>
      </c>
      <c r="F26" s="66" t="s">
        <v>29</v>
      </c>
      <c r="G26" s="60">
        <v>12</v>
      </c>
      <c r="H26" s="61" t="s">
        <v>14</v>
      </c>
      <c r="I26" s="62">
        <v>343</v>
      </c>
      <c r="J26" s="4">
        <v>4</v>
      </c>
      <c r="K26" s="13">
        <v>245.75</v>
      </c>
      <c r="L26" s="14">
        <v>0.9042</v>
      </c>
      <c r="M26" s="15">
        <v>0.1112</v>
      </c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3:26" ht="24.75" customHeight="1" thickBot="1">
      <c r="C27" s="84"/>
      <c r="D27" s="86"/>
      <c r="E27" s="87" t="s">
        <v>9</v>
      </c>
      <c r="F27" s="87"/>
      <c r="G27" s="87"/>
      <c r="H27" s="87"/>
      <c r="I27" s="87"/>
      <c r="J27" s="11">
        <f>SUM(J23:J26)</f>
        <v>7</v>
      </c>
      <c r="K27" s="6">
        <f>SUM(K23:K26)</f>
        <v>1671.5</v>
      </c>
      <c r="L27" s="7"/>
      <c r="M27" s="8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3:26" ht="24.75" customHeight="1">
      <c r="C28" s="82" t="s">
        <v>34</v>
      </c>
      <c r="D28" s="85">
        <v>45308</v>
      </c>
      <c r="E28" s="55" t="s">
        <v>36</v>
      </c>
      <c r="F28" s="56" t="s">
        <v>35</v>
      </c>
      <c r="G28" s="57">
        <v>3</v>
      </c>
      <c r="H28" s="58" t="s">
        <v>14</v>
      </c>
      <c r="I28" s="59">
        <v>91</v>
      </c>
      <c r="J28" s="4">
        <v>2</v>
      </c>
      <c r="K28" s="13">
        <v>201.5</v>
      </c>
      <c r="L28" s="14">
        <v>0.97848</v>
      </c>
      <c r="M28" s="15">
        <v>0.08702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3:26" ht="24.75" customHeight="1">
      <c r="C29" s="83"/>
      <c r="D29" s="85"/>
      <c r="E29" s="55" t="s">
        <v>25</v>
      </c>
      <c r="F29" s="56" t="s">
        <v>23</v>
      </c>
      <c r="G29" s="57">
        <v>6</v>
      </c>
      <c r="H29" s="58" t="s">
        <v>14</v>
      </c>
      <c r="I29" s="59">
        <v>126</v>
      </c>
      <c r="J29" s="4">
        <v>0</v>
      </c>
      <c r="K29" s="13">
        <v>0</v>
      </c>
      <c r="L29" s="14">
        <v>0</v>
      </c>
      <c r="M29" s="15">
        <v>0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3:26" ht="24.75" customHeight="1">
      <c r="C30" s="83"/>
      <c r="D30" s="85"/>
      <c r="E30" s="55" t="s">
        <v>26</v>
      </c>
      <c r="F30" s="56" t="s">
        <v>24</v>
      </c>
      <c r="G30" s="57">
        <v>9</v>
      </c>
      <c r="H30" s="58" t="s">
        <v>14</v>
      </c>
      <c r="I30" s="59">
        <v>210</v>
      </c>
      <c r="J30" s="4">
        <v>0</v>
      </c>
      <c r="K30" s="13">
        <v>0</v>
      </c>
      <c r="L30" s="14">
        <v>0</v>
      </c>
      <c r="M30" s="15">
        <v>0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3:26" ht="24.75" customHeight="1">
      <c r="C31" s="83"/>
      <c r="D31" s="85"/>
      <c r="E31" s="67" t="s">
        <v>30</v>
      </c>
      <c r="F31" s="67" t="s">
        <v>29</v>
      </c>
      <c r="G31" s="60">
        <v>12</v>
      </c>
      <c r="H31" s="61" t="s">
        <v>14</v>
      </c>
      <c r="I31" s="62">
        <v>336</v>
      </c>
      <c r="J31" s="4">
        <v>4</v>
      </c>
      <c r="K31" s="13">
        <v>73.75</v>
      </c>
      <c r="L31" s="14">
        <v>0.90597</v>
      </c>
      <c r="M31" s="15">
        <v>0.1112</v>
      </c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3:26" ht="24.75" customHeight="1" thickBot="1">
      <c r="C32" s="84"/>
      <c r="D32" s="86"/>
      <c r="E32" s="87" t="s">
        <v>9</v>
      </c>
      <c r="F32" s="87"/>
      <c r="G32" s="87"/>
      <c r="H32" s="87"/>
      <c r="I32" s="87"/>
      <c r="J32" s="11">
        <f>SUM(J28:J31)</f>
        <v>6</v>
      </c>
      <c r="K32" s="6">
        <f>SUM(K28:K31)</f>
        <v>275.25</v>
      </c>
      <c r="L32" s="7"/>
      <c r="M32" s="8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3:26" ht="24.75" customHeight="1">
      <c r="C33" s="82" t="s">
        <v>37</v>
      </c>
      <c r="D33" s="85">
        <v>45315</v>
      </c>
      <c r="E33" s="55" t="s">
        <v>36</v>
      </c>
      <c r="F33" s="56" t="s">
        <v>35</v>
      </c>
      <c r="G33" s="57">
        <v>3</v>
      </c>
      <c r="H33" s="58" t="s">
        <v>14</v>
      </c>
      <c r="I33" s="59">
        <v>84</v>
      </c>
      <c r="J33" s="4">
        <v>2</v>
      </c>
      <c r="K33" s="13">
        <v>375.75</v>
      </c>
      <c r="L33" s="14">
        <v>0.9801</v>
      </c>
      <c r="M33" s="15">
        <v>0.08702</v>
      </c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3:26" ht="24.75" customHeight="1">
      <c r="C34" s="83"/>
      <c r="D34" s="85"/>
      <c r="E34" s="55" t="s">
        <v>39</v>
      </c>
      <c r="F34" s="56" t="s">
        <v>38</v>
      </c>
      <c r="G34" s="57">
        <v>6</v>
      </c>
      <c r="H34" s="58" t="s">
        <v>14</v>
      </c>
      <c r="I34" s="59">
        <v>182</v>
      </c>
      <c r="J34" s="4">
        <v>1</v>
      </c>
      <c r="K34" s="13">
        <v>576</v>
      </c>
      <c r="L34" s="14">
        <v>0.95438</v>
      </c>
      <c r="M34" s="15">
        <v>0.09455</v>
      </c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3:26" ht="24.75" customHeight="1">
      <c r="C35" s="83"/>
      <c r="D35" s="85"/>
      <c r="E35" s="55" t="s">
        <v>26</v>
      </c>
      <c r="F35" s="56" t="s">
        <v>24</v>
      </c>
      <c r="G35" s="57">
        <v>9</v>
      </c>
      <c r="H35" s="58" t="s">
        <v>14</v>
      </c>
      <c r="I35" s="59">
        <v>203</v>
      </c>
      <c r="J35" s="4">
        <v>0</v>
      </c>
      <c r="K35" s="13">
        <v>0</v>
      </c>
      <c r="L35" s="14">
        <v>0</v>
      </c>
      <c r="M35" s="15">
        <v>0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3:26" ht="24.75" customHeight="1">
      <c r="C36" s="83"/>
      <c r="D36" s="85"/>
      <c r="E36" s="68" t="s">
        <v>30</v>
      </c>
      <c r="F36" s="68" t="s">
        <v>29</v>
      </c>
      <c r="G36" s="60">
        <v>12</v>
      </c>
      <c r="H36" s="61" t="s">
        <v>14</v>
      </c>
      <c r="I36" s="62">
        <v>329</v>
      </c>
      <c r="J36" s="4">
        <v>1</v>
      </c>
      <c r="K36" s="13">
        <v>1100</v>
      </c>
      <c r="L36" s="14">
        <v>0.90775</v>
      </c>
      <c r="M36" s="15">
        <v>0.1112</v>
      </c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3:26" ht="24.75" customHeight="1" thickBot="1">
      <c r="C37" s="84"/>
      <c r="D37" s="86"/>
      <c r="E37" s="87" t="s">
        <v>9</v>
      </c>
      <c r="F37" s="87"/>
      <c r="G37" s="87"/>
      <c r="H37" s="87"/>
      <c r="I37" s="87"/>
      <c r="J37" s="11">
        <f>SUM(J33:J36)</f>
        <v>4</v>
      </c>
      <c r="K37" s="6">
        <f>SUM(K33:K36)</f>
        <v>2051.75</v>
      </c>
      <c r="L37" s="7"/>
      <c r="M37" s="8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3:26" ht="24.75" customHeight="1">
      <c r="C38" s="82" t="s">
        <v>40</v>
      </c>
      <c r="D38" s="85">
        <v>45322</v>
      </c>
      <c r="E38" s="55" t="s">
        <v>36</v>
      </c>
      <c r="F38" s="56" t="s">
        <v>35</v>
      </c>
      <c r="G38" s="57">
        <v>3</v>
      </c>
      <c r="H38" s="58" t="s">
        <v>14</v>
      </c>
      <c r="I38" s="59">
        <v>77</v>
      </c>
      <c r="J38" s="4">
        <v>0</v>
      </c>
      <c r="K38" s="13">
        <v>0</v>
      </c>
      <c r="L38" s="14">
        <v>0</v>
      </c>
      <c r="M38" s="15">
        <v>0</v>
      </c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3:26" ht="24.75" customHeight="1">
      <c r="C39" s="83"/>
      <c r="D39" s="85"/>
      <c r="E39" s="55" t="s">
        <v>39</v>
      </c>
      <c r="F39" s="56" t="s">
        <v>38</v>
      </c>
      <c r="G39" s="57">
        <v>6</v>
      </c>
      <c r="H39" s="58" t="s">
        <v>14</v>
      </c>
      <c r="I39" s="59">
        <v>175</v>
      </c>
      <c r="J39" s="4">
        <v>0</v>
      </c>
      <c r="K39" s="13">
        <v>0</v>
      </c>
      <c r="L39" s="14">
        <v>0</v>
      </c>
      <c r="M39" s="15">
        <v>0</v>
      </c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3:26" ht="24.75" customHeight="1">
      <c r="C40" s="83"/>
      <c r="D40" s="85"/>
      <c r="E40" s="55" t="s">
        <v>26</v>
      </c>
      <c r="F40" s="56" t="s">
        <v>24</v>
      </c>
      <c r="G40" s="57">
        <v>9</v>
      </c>
      <c r="H40" s="58" t="s">
        <v>14</v>
      </c>
      <c r="I40" s="59">
        <v>196</v>
      </c>
      <c r="J40" s="4">
        <v>0</v>
      </c>
      <c r="K40" s="13">
        <v>0</v>
      </c>
      <c r="L40" s="14">
        <v>0</v>
      </c>
      <c r="M40" s="15">
        <v>0</v>
      </c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3:26" ht="24.75" customHeight="1">
      <c r="C41" s="83"/>
      <c r="D41" s="85"/>
      <c r="E41" s="69" t="s">
        <v>30</v>
      </c>
      <c r="F41" s="69" t="s">
        <v>29</v>
      </c>
      <c r="G41" s="60">
        <v>12</v>
      </c>
      <c r="H41" s="61" t="s">
        <v>14</v>
      </c>
      <c r="I41" s="62">
        <v>322</v>
      </c>
      <c r="J41" s="4">
        <v>4</v>
      </c>
      <c r="K41" s="13">
        <v>521.5</v>
      </c>
      <c r="L41" s="14">
        <v>0.90954</v>
      </c>
      <c r="M41" s="15">
        <v>0.11119</v>
      </c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3:26" ht="24.75" customHeight="1" thickBot="1">
      <c r="C42" s="84"/>
      <c r="D42" s="86"/>
      <c r="E42" s="87" t="s">
        <v>9</v>
      </c>
      <c r="F42" s="87"/>
      <c r="G42" s="87"/>
      <c r="H42" s="87"/>
      <c r="I42" s="87"/>
      <c r="J42" s="11">
        <f>SUM(J38:J41)</f>
        <v>4</v>
      </c>
      <c r="K42" s="6">
        <f>SUM(K38:K41)</f>
        <v>521.5</v>
      </c>
      <c r="L42" s="7"/>
      <c r="M42" s="8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3:26" ht="24.75" customHeight="1" thickBot="1">
      <c r="C43" s="88" t="s">
        <v>32</v>
      </c>
      <c r="D43" s="89"/>
      <c r="E43" s="89"/>
      <c r="F43" s="89"/>
      <c r="G43" s="89"/>
      <c r="H43" s="89"/>
      <c r="I43" s="90"/>
      <c r="J43" s="9">
        <f>+J22+J27+J32+J37+J42</f>
        <v>22</v>
      </c>
      <c r="K43" s="10">
        <f>+K22+K27+K32+K37+K42</f>
        <v>4570</v>
      </c>
      <c r="L43" s="91"/>
      <c r="M43" s="92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3:26" ht="24.75" customHeight="1">
      <c r="C44" s="82" t="s">
        <v>41</v>
      </c>
      <c r="D44" s="85">
        <v>45329</v>
      </c>
      <c r="E44" s="55" t="s">
        <v>36</v>
      </c>
      <c r="F44" s="56" t="s">
        <v>35</v>
      </c>
      <c r="G44" s="57">
        <v>3</v>
      </c>
      <c r="H44" s="58" t="s">
        <v>14</v>
      </c>
      <c r="I44" s="59">
        <v>70</v>
      </c>
      <c r="J44" s="4">
        <v>1</v>
      </c>
      <c r="K44" s="13">
        <v>59</v>
      </c>
      <c r="L44" s="14">
        <v>0.98336</v>
      </c>
      <c r="M44" s="15">
        <v>0.08703</v>
      </c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3:26" ht="24.75" customHeight="1">
      <c r="C45" s="83"/>
      <c r="D45" s="85"/>
      <c r="E45" s="55" t="s">
        <v>39</v>
      </c>
      <c r="F45" s="56" t="s">
        <v>38</v>
      </c>
      <c r="G45" s="57">
        <v>6</v>
      </c>
      <c r="H45" s="58" t="s">
        <v>14</v>
      </c>
      <c r="I45" s="59">
        <v>168</v>
      </c>
      <c r="J45" s="4">
        <v>2</v>
      </c>
      <c r="K45" s="13">
        <v>19</v>
      </c>
      <c r="L45" s="14">
        <v>0.95764</v>
      </c>
      <c r="M45" s="15">
        <v>0.09478</v>
      </c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3:26" ht="24.75" customHeight="1">
      <c r="C46" s="83"/>
      <c r="D46" s="85"/>
      <c r="E46" s="55" t="s">
        <v>43</v>
      </c>
      <c r="F46" s="56" t="s">
        <v>42</v>
      </c>
      <c r="G46" s="57">
        <v>9</v>
      </c>
      <c r="H46" s="58" t="s">
        <v>14</v>
      </c>
      <c r="I46" s="59">
        <v>266</v>
      </c>
      <c r="J46" s="4">
        <v>0</v>
      </c>
      <c r="K46" s="13">
        <v>0</v>
      </c>
      <c r="L46" s="14">
        <v>0</v>
      </c>
      <c r="M46" s="15">
        <v>0</v>
      </c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3:26" ht="24.75" customHeight="1">
      <c r="C47" s="83"/>
      <c r="D47" s="85"/>
      <c r="E47" s="70" t="s">
        <v>30</v>
      </c>
      <c r="F47" s="70" t="s">
        <v>29</v>
      </c>
      <c r="G47" s="60">
        <v>12</v>
      </c>
      <c r="H47" s="61" t="s">
        <v>14</v>
      </c>
      <c r="I47" s="62">
        <v>315</v>
      </c>
      <c r="J47" s="4">
        <v>13</v>
      </c>
      <c r="K47" s="13">
        <v>365.25</v>
      </c>
      <c r="L47" s="14">
        <v>0.91133</v>
      </c>
      <c r="M47" s="15">
        <v>0.1112</v>
      </c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3:26" ht="24.75" customHeight="1" thickBot="1">
      <c r="C48" s="84"/>
      <c r="D48" s="86"/>
      <c r="E48" s="87" t="s">
        <v>9</v>
      </c>
      <c r="F48" s="87"/>
      <c r="G48" s="87"/>
      <c r="H48" s="87"/>
      <c r="I48" s="87"/>
      <c r="J48" s="11">
        <f>SUM(J44:J47)</f>
        <v>16</v>
      </c>
      <c r="K48" s="6">
        <f>SUM(K44:K47)</f>
        <v>443.25</v>
      </c>
      <c r="L48" s="7"/>
      <c r="M48" s="8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3:26" ht="24.75" customHeight="1">
      <c r="C49" s="82" t="s">
        <v>45</v>
      </c>
      <c r="D49" s="85">
        <v>45336</v>
      </c>
      <c r="E49" s="55" t="s">
        <v>36</v>
      </c>
      <c r="F49" s="56" t="s">
        <v>35</v>
      </c>
      <c r="G49" s="57">
        <v>3</v>
      </c>
      <c r="H49" s="58" t="s">
        <v>14</v>
      </c>
      <c r="I49" s="59">
        <v>63</v>
      </c>
      <c r="J49" s="4">
        <v>1</v>
      </c>
      <c r="K49" s="13">
        <v>25.5</v>
      </c>
      <c r="L49" s="14">
        <v>0.985</v>
      </c>
      <c r="M49" s="15">
        <v>0.08702</v>
      </c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3:26" ht="24.75" customHeight="1">
      <c r="C50" s="83"/>
      <c r="D50" s="85"/>
      <c r="E50" s="55" t="s">
        <v>39</v>
      </c>
      <c r="F50" s="56" t="s">
        <v>38</v>
      </c>
      <c r="G50" s="57">
        <v>6</v>
      </c>
      <c r="H50" s="58" t="s">
        <v>14</v>
      </c>
      <c r="I50" s="59">
        <v>161</v>
      </c>
      <c r="J50" s="4">
        <v>2</v>
      </c>
      <c r="K50" s="13">
        <v>323.5</v>
      </c>
      <c r="L50" s="14">
        <v>0.95934</v>
      </c>
      <c r="M50" s="15">
        <v>0.09476</v>
      </c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3:26" ht="24.75" customHeight="1">
      <c r="C51" s="83"/>
      <c r="D51" s="85"/>
      <c r="E51" s="55" t="s">
        <v>43</v>
      </c>
      <c r="F51" s="56" t="s">
        <v>42</v>
      </c>
      <c r="G51" s="57">
        <v>9</v>
      </c>
      <c r="H51" s="58" t="s">
        <v>14</v>
      </c>
      <c r="I51" s="59">
        <v>259</v>
      </c>
      <c r="J51" s="4">
        <v>2</v>
      </c>
      <c r="K51" s="13">
        <v>6</v>
      </c>
      <c r="L51" s="14">
        <v>0.9304</v>
      </c>
      <c r="M51" s="15">
        <v>0.10398</v>
      </c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3:26" ht="24.75" customHeight="1">
      <c r="C52" s="83"/>
      <c r="D52" s="85"/>
      <c r="E52" s="71" t="s">
        <v>30</v>
      </c>
      <c r="F52" s="71" t="s">
        <v>29</v>
      </c>
      <c r="G52" s="60">
        <v>12</v>
      </c>
      <c r="H52" s="61" t="s">
        <v>14</v>
      </c>
      <c r="I52" s="62">
        <v>308</v>
      </c>
      <c r="J52" s="4">
        <v>6</v>
      </c>
      <c r="K52" s="13">
        <v>1238.5</v>
      </c>
      <c r="L52" s="14">
        <v>0.91313</v>
      </c>
      <c r="M52" s="15">
        <v>0.1112</v>
      </c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3:26" ht="24.75" customHeight="1" thickBot="1">
      <c r="C53" s="84"/>
      <c r="D53" s="86"/>
      <c r="E53" s="87" t="s">
        <v>9</v>
      </c>
      <c r="F53" s="87"/>
      <c r="G53" s="87"/>
      <c r="H53" s="87"/>
      <c r="I53" s="87"/>
      <c r="J53" s="11">
        <f>SUM(J49:J52)</f>
        <v>11</v>
      </c>
      <c r="K53" s="6">
        <f>SUM(K49:K52)</f>
        <v>1593.5</v>
      </c>
      <c r="L53" s="7"/>
      <c r="M53" s="8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3:26" ht="24.75" customHeight="1">
      <c r="C54" s="82" t="s">
        <v>46</v>
      </c>
      <c r="D54" s="85">
        <v>45343</v>
      </c>
      <c r="E54" s="55" t="s">
        <v>50</v>
      </c>
      <c r="F54" s="56" t="s">
        <v>47</v>
      </c>
      <c r="G54" s="57">
        <v>3</v>
      </c>
      <c r="H54" s="58" t="s">
        <v>14</v>
      </c>
      <c r="I54" s="59">
        <v>91</v>
      </c>
      <c r="J54" s="4">
        <v>1</v>
      </c>
      <c r="K54" s="13">
        <v>280</v>
      </c>
      <c r="L54" s="14">
        <v>0.97848</v>
      </c>
      <c r="M54" s="15">
        <v>0.08701</v>
      </c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3:26" ht="24.75" customHeight="1">
      <c r="C55" s="83"/>
      <c r="D55" s="85"/>
      <c r="E55" s="55" t="s">
        <v>39</v>
      </c>
      <c r="F55" s="56" t="s">
        <v>38</v>
      </c>
      <c r="G55" s="57">
        <v>6</v>
      </c>
      <c r="H55" s="58" t="s">
        <v>14</v>
      </c>
      <c r="I55" s="59">
        <v>154</v>
      </c>
      <c r="J55" s="4">
        <v>1</v>
      </c>
      <c r="K55" s="13">
        <v>284.5</v>
      </c>
      <c r="L55" s="14">
        <v>0.96104</v>
      </c>
      <c r="M55" s="15">
        <v>0.09477</v>
      </c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3:26" ht="24.75" customHeight="1">
      <c r="C56" s="83"/>
      <c r="D56" s="85"/>
      <c r="E56" s="55" t="s">
        <v>43</v>
      </c>
      <c r="F56" s="56" t="s">
        <v>42</v>
      </c>
      <c r="G56" s="57">
        <v>9</v>
      </c>
      <c r="H56" s="58" t="s">
        <v>14</v>
      </c>
      <c r="I56" s="59">
        <v>252</v>
      </c>
      <c r="J56" s="4">
        <v>0</v>
      </c>
      <c r="K56" s="13">
        <v>0</v>
      </c>
      <c r="L56" s="14">
        <v>0</v>
      </c>
      <c r="M56" s="15">
        <v>0</v>
      </c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3:26" ht="24.75" customHeight="1">
      <c r="C57" s="83"/>
      <c r="D57" s="85"/>
      <c r="E57" s="72" t="s">
        <v>49</v>
      </c>
      <c r="F57" s="72" t="s">
        <v>48</v>
      </c>
      <c r="G57" s="60">
        <v>12</v>
      </c>
      <c r="H57" s="61" t="s">
        <v>14</v>
      </c>
      <c r="I57" s="62">
        <v>357</v>
      </c>
      <c r="J57" s="4">
        <v>10</v>
      </c>
      <c r="K57" s="13">
        <v>2426.25</v>
      </c>
      <c r="L57" s="14">
        <v>0.90068</v>
      </c>
      <c r="M57" s="15">
        <v>0.1112</v>
      </c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3:26" ht="24.75" customHeight="1" thickBot="1">
      <c r="C58" s="84"/>
      <c r="D58" s="86"/>
      <c r="E58" s="87" t="s">
        <v>9</v>
      </c>
      <c r="F58" s="87"/>
      <c r="G58" s="87"/>
      <c r="H58" s="87"/>
      <c r="I58" s="87"/>
      <c r="J58" s="11">
        <f>SUM(J54:J57)</f>
        <v>12</v>
      </c>
      <c r="K58" s="6">
        <f>SUM(K54:K57)</f>
        <v>2990.75</v>
      </c>
      <c r="L58" s="7"/>
      <c r="M58" s="8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3:26" ht="24.75" customHeight="1">
      <c r="C59" s="82" t="s">
        <v>51</v>
      </c>
      <c r="D59" s="85">
        <v>45350</v>
      </c>
      <c r="E59" s="55" t="s">
        <v>50</v>
      </c>
      <c r="F59" s="56" t="s">
        <v>47</v>
      </c>
      <c r="G59" s="57">
        <v>3</v>
      </c>
      <c r="H59" s="58" t="s">
        <v>14</v>
      </c>
      <c r="I59" s="59">
        <v>84</v>
      </c>
      <c r="J59" s="4">
        <v>1</v>
      </c>
      <c r="K59" s="13">
        <v>56</v>
      </c>
      <c r="L59" s="14">
        <v>0.9801</v>
      </c>
      <c r="M59" s="15">
        <v>0.08702</v>
      </c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3:26" ht="24.75" customHeight="1">
      <c r="C60" s="83"/>
      <c r="D60" s="85"/>
      <c r="E60" s="55" t="s">
        <v>53</v>
      </c>
      <c r="F60" s="56" t="s">
        <v>52</v>
      </c>
      <c r="G60" s="57">
        <v>6</v>
      </c>
      <c r="H60" s="58" t="s">
        <v>14</v>
      </c>
      <c r="I60" s="59">
        <v>182</v>
      </c>
      <c r="J60" s="4">
        <v>1</v>
      </c>
      <c r="K60" s="13">
        <v>30.5</v>
      </c>
      <c r="L60" s="14">
        <v>0.95428</v>
      </c>
      <c r="M60" s="15">
        <v>0.09477</v>
      </c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3:26" ht="24.75" customHeight="1">
      <c r="C61" s="83"/>
      <c r="D61" s="85"/>
      <c r="E61" s="55" t="s">
        <v>43</v>
      </c>
      <c r="F61" s="56" t="s">
        <v>42</v>
      </c>
      <c r="G61" s="57">
        <v>9</v>
      </c>
      <c r="H61" s="58" t="s">
        <v>14</v>
      </c>
      <c r="I61" s="59">
        <v>245</v>
      </c>
      <c r="J61" s="4">
        <v>1</v>
      </c>
      <c r="K61" s="13">
        <v>10.5</v>
      </c>
      <c r="L61" s="14">
        <v>0.93391</v>
      </c>
      <c r="M61" s="15">
        <v>0.10398</v>
      </c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3:26" ht="24.75" customHeight="1">
      <c r="C62" s="83"/>
      <c r="D62" s="85"/>
      <c r="E62" s="73" t="s">
        <v>49</v>
      </c>
      <c r="F62" s="73" t="s">
        <v>48</v>
      </c>
      <c r="G62" s="60">
        <v>12</v>
      </c>
      <c r="H62" s="61" t="s">
        <v>14</v>
      </c>
      <c r="I62" s="62">
        <v>350</v>
      </c>
      <c r="J62" s="4">
        <v>4</v>
      </c>
      <c r="K62" s="13">
        <v>353.25</v>
      </c>
      <c r="L62" s="14">
        <v>0.90244</v>
      </c>
      <c r="M62" s="15">
        <v>0.1112</v>
      </c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3:26" ht="24.75" customHeight="1" thickBot="1">
      <c r="C63" s="84"/>
      <c r="D63" s="86"/>
      <c r="E63" s="87" t="s">
        <v>9</v>
      </c>
      <c r="F63" s="87"/>
      <c r="G63" s="87"/>
      <c r="H63" s="87"/>
      <c r="I63" s="87"/>
      <c r="J63" s="11">
        <f>SUM(J59:J62)</f>
        <v>7</v>
      </c>
      <c r="K63" s="6">
        <f>SUM(K59:K62)</f>
        <v>450.25</v>
      </c>
      <c r="L63" s="7"/>
      <c r="M63" s="8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3:26" ht="24.75" customHeight="1" thickBot="1">
      <c r="C64" s="88" t="s">
        <v>44</v>
      </c>
      <c r="D64" s="89"/>
      <c r="E64" s="89"/>
      <c r="F64" s="89"/>
      <c r="G64" s="89"/>
      <c r="H64" s="89"/>
      <c r="I64" s="90"/>
      <c r="J64" s="9">
        <f>+J48+J53+J58+J63</f>
        <v>46</v>
      </c>
      <c r="K64" s="10">
        <f>+K48+K53+K58+K63</f>
        <v>5477.75</v>
      </c>
      <c r="L64" s="91"/>
      <c r="M64" s="92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3:26" ht="24.75" customHeight="1">
      <c r="C65" s="82" t="s">
        <v>54</v>
      </c>
      <c r="D65" s="85">
        <v>45357</v>
      </c>
      <c r="E65" s="55" t="s">
        <v>50</v>
      </c>
      <c r="F65" s="56" t="s">
        <v>47</v>
      </c>
      <c r="G65" s="57">
        <v>3</v>
      </c>
      <c r="H65" s="58" t="s">
        <v>14</v>
      </c>
      <c r="I65" s="59">
        <v>77</v>
      </c>
      <c r="J65" s="4">
        <v>1</v>
      </c>
      <c r="K65" s="13">
        <v>305</v>
      </c>
      <c r="L65" s="14">
        <v>0.98173</v>
      </c>
      <c r="M65" s="15">
        <v>0.08701</v>
      </c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3:26" ht="24.75" customHeight="1">
      <c r="C66" s="83"/>
      <c r="D66" s="85"/>
      <c r="E66" s="55" t="s">
        <v>53</v>
      </c>
      <c r="F66" s="56" t="s">
        <v>52</v>
      </c>
      <c r="G66" s="57">
        <v>6</v>
      </c>
      <c r="H66" s="58" t="s">
        <v>14</v>
      </c>
      <c r="I66" s="59">
        <v>175</v>
      </c>
      <c r="J66" s="4">
        <v>0</v>
      </c>
      <c r="K66" s="13">
        <v>0</v>
      </c>
      <c r="L66" s="14">
        <v>0</v>
      </c>
      <c r="M66" s="15">
        <v>0</v>
      </c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3:26" ht="24.75" customHeight="1">
      <c r="C67" s="83"/>
      <c r="D67" s="85"/>
      <c r="E67" s="55" t="s">
        <v>43</v>
      </c>
      <c r="F67" s="56" t="s">
        <v>42</v>
      </c>
      <c r="G67" s="57">
        <v>9</v>
      </c>
      <c r="H67" s="58" t="s">
        <v>14</v>
      </c>
      <c r="I67" s="59">
        <v>238</v>
      </c>
      <c r="J67" s="4">
        <v>0</v>
      </c>
      <c r="K67" s="13">
        <v>0</v>
      </c>
      <c r="L67" s="14">
        <v>0</v>
      </c>
      <c r="M67" s="15">
        <v>0</v>
      </c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3:26" ht="24.75" customHeight="1">
      <c r="C68" s="83"/>
      <c r="D68" s="85"/>
      <c r="E68" s="74" t="s">
        <v>49</v>
      </c>
      <c r="F68" s="74" t="s">
        <v>48</v>
      </c>
      <c r="G68" s="60">
        <v>12</v>
      </c>
      <c r="H68" s="61" t="s">
        <v>14</v>
      </c>
      <c r="I68" s="62">
        <v>343</v>
      </c>
      <c r="J68" s="4">
        <v>0</v>
      </c>
      <c r="K68" s="13">
        <v>0</v>
      </c>
      <c r="L68" s="14">
        <v>0</v>
      </c>
      <c r="M68" s="15">
        <v>0</v>
      </c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3:26" ht="24.75" customHeight="1" thickBot="1">
      <c r="C69" s="84"/>
      <c r="D69" s="86"/>
      <c r="E69" s="87" t="s">
        <v>9</v>
      </c>
      <c r="F69" s="87"/>
      <c r="G69" s="87"/>
      <c r="H69" s="87"/>
      <c r="I69" s="87"/>
      <c r="J69" s="11">
        <f>SUM(J65:J68)</f>
        <v>1</v>
      </c>
      <c r="K69" s="6">
        <f>SUM(K65:K68)</f>
        <v>305</v>
      </c>
      <c r="L69" s="7"/>
      <c r="M69" s="8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3:26" ht="24.75" customHeight="1">
      <c r="C70" s="82" t="s">
        <v>56</v>
      </c>
      <c r="D70" s="85">
        <v>45364</v>
      </c>
      <c r="E70" s="55" t="s">
        <v>50</v>
      </c>
      <c r="F70" s="56" t="s">
        <v>47</v>
      </c>
      <c r="G70" s="57">
        <v>3</v>
      </c>
      <c r="H70" s="58" t="s">
        <v>14</v>
      </c>
      <c r="I70" s="59">
        <v>70</v>
      </c>
      <c r="J70" s="4">
        <v>2</v>
      </c>
      <c r="K70" s="13">
        <v>1443.5</v>
      </c>
      <c r="L70" s="14">
        <v>0.9845</v>
      </c>
      <c r="M70" s="15">
        <v>0.08097</v>
      </c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3:26" ht="24.75" customHeight="1">
      <c r="C71" s="83"/>
      <c r="D71" s="85"/>
      <c r="E71" s="55" t="s">
        <v>53</v>
      </c>
      <c r="F71" s="56" t="s">
        <v>52</v>
      </c>
      <c r="G71" s="57">
        <v>6</v>
      </c>
      <c r="H71" s="58" t="s">
        <v>14</v>
      </c>
      <c r="I71" s="59">
        <v>168</v>
      </c>
      <c r="J71" s="4">
        <v>0</v>
      </c>
      <c r="K71" s="13">
        <v>0</v>
      </c>
      <c r="L71" s="14">
        <v>0</v>
      </c>
      <c r="M71" s="15">
        <v>0</v>
      </c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3:26" ht="24.75" customHeight="1">
      <c r="C72" s="83"/>
      <c r="D72" s="85"/>
      <c r="E72" s="55" t="s">
        <v>43</v>
      </c>
      <c r="F72" s="56" t="s">
        <v>42</v>
      </c>
      <c r="G72" s="57">
        <v>9</v>
      </c>
      <c r="H72" s="58" t="s">
        <v>14</v>
      </c>
      <c r="I72" s="59">
        <v>231</v>
      </c>
      <c r="J72" s="4">
        <v>1</v>
      </c>
      <c r="K72" s="13">
        <v>80</v>
      </c>
      <c r="L72" s="14">
        <v>0.94311</v>
      </c>
      <c r="M72" s="15">
        <v>0.09401</v>
      </c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3:26" ht="24.75" customHeight="1">
      <c r="C73" s="83"/>
      <c r="D73" s="85"/>
      <c r="E73" s="75" t="s">
        <v>49</v>
      </c>
      <c r="F73" s="75" t="s">
        <v>48</v>
      </c>
      <c r="G73" s="60">
        <v>12</v>
      </c>
      <c r="H73" s="61" t="s">
        <v>14</v>
      </c>
      <c r="I73" s="62">
        <v>336</v>
      </c>
      <c r="J73" s="4">
        <v>2</v>
      </c>
      <c r="K73" s="13">
        <v>770</v>
      </c>
      <c r="L73" s="14">
        <v>0.91463</v>
      </c>
      <c r="M73" s="15">
        <v>0.10001</v>
      </c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3:26" ht="24.75" customHeight="1" thickBot="1">
      <c r="C74" s="84"/>
      <c r="D74" s="86"/>
      <c r="E74" s="87" t="s">
        <v>9</v>
      </c>
      <c r="F74" s="87"/>
      <c r="G74" s="87"/>
      <c r="H74" s="87"/>
      <c r="I74" s="87"/>
      <c r="J74" s="11">
        <f>SUM(J70:J73)</f>
        <v>5</v>
      </c>
      <c r="K74" s="6">
        <f>SUM(K70:K73)</f>
        <v>2293.5</v>
      </c>
      <c r="L74" s="7"/>
      <c r="M74" s="8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3:26" ht="24.75" customHeight="1">
      <c r="C75" s="82" t="s">
        <v>57</v>
      </c>
      <c r="D75" s="85">
        <v>45371</v>
      </c>
      <c r="E75" s="55" t="s">
        <v>50</v>
      </c>
      <c r="F75" s="56" t="s">
        <v>47</v>
      </c>
      <c r="G75" s="57">
        <v>3</v>
      </c>
      <c r="H75" s="58" t="s">
        <v>14</v>
      </c>
      <c r="I75" s="59">
        <v>63</v>
      </c>
      <c r="J75" s="4">
        <v>0</v>
      </c>
      <c r="K75" s="13">
        <v>0</v>
      </c>
      <c r="L75" s="14">
        <v>0</v>
      </c>
      <c r="M75" s="15">
        <v>0</v>
      </c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3:26" ht="24.75" customHeight="1">
      <c r="C76" s="83"/>
      <c r="D76" s="85"/>
      <c r="E76" s="55" t="s">
        <v>53</v>
      </c>
      <c r="F76" s="56" t="s">
        <v>52</v>
      </c>
      <c r="G76" s="57">
        <v>6</v>
      </c>
      <c r="H76" s="58" t="s">
        <v>14</v>
      </c>
      <c r="I76" s="59">
        <v>161</v>
      </c>
      <c r="J76" s="4">
        <v>0</v>
      </c>
      <c r="K76" s="13">
        <v>0</v>
      </c>
      <c r="L76" s="14">
        <v>0</v>
      </c>
      <c r="M76" s="15">
        <v>0</v>
      </c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3:26" ht="24.75" customHeight="1">
      <c r="C77" s="83"/>
      <c r="D77" s="85"/>
      <c r="E77" s="55" t="s">
        <v>43</v>
      </c>
      <c r="F77" s="56" t="s">
        <v>42</v>
      </c>
      <c r="G77" s="57">
        <v>9</v>
      </c>
      <c r="H77" s="58" t="s">
        <v>14</v>
      </c>
      <c r="I77" s="59">
        <v>224</v>
      </c>
      <c r="J77" s="4">
        <v>0</v>
      </c>
      <c r="K77" s="13">
        <v>0</v>
      </c>
      <c r="L77" s="14">
        <v>0</v>
      </c>
      <c r="M77" s="15">
        <v>0</v>
      </c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3:26" ht="24.75" customHeight="1">
      <c r="C78" s="83"/>
      <c r="D78" s="85"/>
      <c r="E78" s="76" t="s">
        <v>49</v>
      </c>
      <c r="F78" s="76" t="s">
        <v>48</v>
      </c>
      <c r="G78" s="60">
        <v>12</v>
      </c>
      <c r="H78" s="61" t="s">
        <v>14</v>
      </c>
      <c r="I78" s="62">
        <v>329</v>
      </c>
      <c r="J78" s="4">
        <v>4</v>
      </c>
      <c r="K78" s="13">
        <v>108.5</v>
      </c>
      <c r="L78" s="14">
        <v>0</v>
      </c>
      <c r="M78" s="15">
        <v>0</v>
      </c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3:26" ht="24.75" customHeight="1" thickBot="1">
      <c r="C79" s="84"/>
      <c r="D79" s="86"/>
      <c r="E79" s="87" t="s">
        <v>9</v>
      </c>
      <c r="F79" s="87"/>
      <c r="G79" s="87"/>
      <c r="H79" s="87"/>
      <c r="I79" s="87"/>
      <c r="J79" s="11">
        <f>SUM(J75:J78)</f>
        <v>4</v>
      </c>
      <c r="K79" s="6">
        <f>SUM(K75:K78)</f>
        <v>108.5</v>
      </c>
      <c r="L79" s="7"/>
      <c r="M79" s="8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3:26" ht="24.75" customHeight="1" thickBot="1">
      <c r="C80" s="88" t="s">
        <v>55</v>
      </c>
      <c r="D80" s="89"/>
      <c r="E80" s="89"/>
      <c r="F80" s="89"/>
      <c r="G80" s="89"/>
      <c r="H80" s="89"/>
      <c r="I80" s="90"/>
      <c r="J80" s="9">
        <f>+J69+J74+J79</f>
        <v>10</v>
      </c>
      <c r="K80" s="10">
        <f>+K69+K74+K79</f>
        <v>2707</v>
      </c>
      <c r="L80" s="91"/>
      <c r="M80" s="92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3:26" ht="24.75" customHeight="1">
      <c r="C81" s="82" t="s">
        <v>58</v>
      </c>
      <c r="D81" s="85">
        <v>45385</v>
      </c>
      <c r="E81" s="55" t="s">
        <v>63</v>
      </c>
      <c r="F81" s="56" t="s">
        <v>60</v>
      </c>
      <c r="G81" s="57">
        <v>3</v>
      </c>
      <c r="H81" s="58" t="s">
        <v>14</v>
      </c>
      <c r="I81" s="59">
        <v>91</v>
      </c>
      <c r="J81" s="4">
        <v>0</v>
      </c>
      <c r="K81" s="13">
        <v>0</v>
      </c>
      <c r="L81" s="14">
        <v>0</v>
      </c>
      <c r="M81" s="15">
        <v>0</v>
      </c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3:26" ht="24.75" customHeight="1">
      <c r="C82" s="83"/>
      <c r="D82" s="85"/>
      <c r="E82" s="55" t="s">
        <v>53</v>
      </c>
      <c r="F82" s="56" t="s">
        <v>52</v>
      </c>
      <c r="G82" s="57">
        <v>6</v>
      </c>
      <c r="H82" s="58" t="s">
        <v>14</v>
      </c>
      <c r="I82" s="59">
        <v>147</v>
      </c>
      <c r="J82" s="4">
        <v>0</v>
      </c>
      <c r="K82" s="13">
        <v>0</v>
      </c>
      <c r="L82" s="14">
        <v>0</v>
      </c>
      <c r="M82" s="15">
        <v>0</v>
      </c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3:26" ht="24.75" customHeight="1">
      <c r="C83" s="83"/>
      <c r="D83" s="85"/>
      <c r="E83" s="55" t="s">
        <v>64</v>
      </c>
      <c r="F83" s="56" t="s">
        <v>61</v>
      </c>
      <c r="G83" s="57">
        <v>9</v>
      </c>
      <c r="H83" s="58" t="s">
        <v>14</v>
      </c>
      <c r="I83" s="59">
        <v>266</v>
      </c>
      <c r="J83" s="4">
        <v>1</v>
      </c>
      <c r="K83" s="13">
        <v>40</v>
      </c>
      <c r="L83" s="14">
        <v>0.93506</v>
      </c>
      <c r="M83" s="15">
        <v>0.09399</v>
      </c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3:26" ht="24.75" customHeight="1">
      <c r="C84" s="83"/>
      <c r="D84" s="85"/>
      <c r="E84" s="77" t="s">
        <v>65</v>
      </c>
      <c r="F84" s="77" t="s">
        <v>62</v>
      </c>
      <c r="G84" s="60">
        <v>12</v>
      </c>
      <c r="H84" s="61" t="s">
        <v>14</v>
      </c>
      <c r="I84" s="62">
        <v>357</v>
      </c>
      <c r="J84" s="4">
        <v>6</v>
      </c>
      <c r="K84" s="13">
        <v>1080</v>
      </c>
      <c r="L84" s="14">
        <v>0.90978</v>
      </c>
      <c r="M84" s="15">
        <v>0.1</v>
      </c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3:26" ht="24.75" customHeight="1" thickBot="1">
      <c r="C85" s="84"/>
      <c r="D85" s="86"/>
      <c r="E85" s="87" t="s">
        <v>9</v>
      </c>
      <c r="F85" s="87"/>
      <c r="G85" s="87"/>
      <c r="H85" s="87"/>
      <c r="I85" s="87"/>
      <c r="J85" s="11">
        <f>SUM(J81:J84)</f>
        <v>7</v>
      </c>
      <c r="K85" s="6">
        <f>SUM(K81:K84)</f>
        <v>1120</v>
      </c>
      <c r="L85" s="7"/>
      <c r="M85" s="8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3:26" ht="24.75" customHeight="1">
      <c r="C86" s="82" t="s">
        <v>66</v>
      </c>
      <c r="D86" s="85">
        <v>45392</v>
      </c>
      <c r="E86" s="55" t="s">
        <v>63</v>
      </c>
      <c r="F86" s="56" t="s">
        <v>60</v>
      </c>
      <c r="G86" s="57">
        <v>3</v>
      </c>
      <c r="H86" s="58" t="s">
        <v>14</v>
      </c>
      <c r="I86" s="59">
        <v>84</v>
      </c>
      <c r="J86" s="4">
        <v>1</v>
      </c>
      <c r="K86" s="13">
        <v>223.75</v>
      </c>
      <c r="L86" s="14">
        <v>0.98145</v>
      </c>
      <c r="M86" s="15">
        <v>0.081</v>
      </c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3:26" ht="24.75" customHeight="1">
      <c r="C87" s="83"/>
      <c r="D87" s="85"/>
      <c r="E87" s="55" t="s">
        <v>53</v>
      </c>
      <c r="F87" s="56" t="s">
        <v>52</v>
      </c>
      <c r="G87" s="57">
        <v>6</v>
      </c>
      <c r="H87" s="58" t="s">
        <v>14</v>
      </c>
      <c r="I87" s="59">
        <v>140</v>
      </c>
      <c r="J87" s="4">
        <v>1</v>
      </c>
      <c r="K87" s="13">
        <v>14.75</v>
      </c>
      <c r="L87" s="14">
        <v>0.96764</v>
      </c>
      <c r="M87" s="15">
        <v>0.08599</v>
      </c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3:26" ht="24.75" customHeight="1">
      <c r="C88" s="83"/>
      <c r="D88" s="85"/>
      <c r="E88" s="55" t="s">
        <v>64</v>
      </c>
      <c r="F88" s="56" t="s">
        <v>61</v>
      </c>
      <c r="G88" s="57">
        <v>9</v>
      </c>
      <c r="H88" s="58" t="s">
        <v>14</v>
      </c>
      <c r="I88" s="59">
        <v>259</v>
      </c>
      <c r="J88" s="4">
        <v>1</v>
      </c>
      <c r="K88" s="13">
        <v>100</v>
      </c>
      <c r="L88" s="14">
        <v>0.93666</v>
      </c>
      <c r="M88" s="15">
        <v>0.09399</v>
      </c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3:26" ht="24.75" customHeight="1">
      <c r="C89" s="83"/>
      <c r="D89" s="85"/>
      <c r="E89" s="78" t="s">
        <v>65</v>
      </c>
      <c r="F89" s="78" t="s">
        <v>62</v>
      </c>
      <c r="G89" s="60">
        <v>12</v>
      </c>
      <c r="H89" s="61" t="s">
        <v>14</v>
      </c>
      <c r="I89" s="62">
        <v>350</v>
      </c>
      <c r="J89" s="4">
        <v>3</v>
      </c>
      <c r="K89" s="13">
        <v>48</v>
      </c>
      <c r="L89" s="14">
        <v>0.91139</v>
      </c>
      <c r="M89" s="15">
        <v>0.1</v>
      </c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3:26" ht="24.75" customHeight="1" thickBot="1">
      <c r="C90" s="84"/>
      <c r="D90" s="86"/>
      <c r="E90" s="87" t="s">
        <v>9</v>
      </c>
      <c r="F90" s="87"/>
      <c r="G90" s="87"/>
      <c r="H90" s="87"/>
      <c r="I90" s="87"/>
      <c r="J90" s="11">
        <f>SUM(J86:J89)</f>
        <v>6</v>
      </c>
      <c r="K90" s="6">
        <f>SUM(K86:K89)</f>
        <v>386.5</v>
      </c>
      <c r="L90" s="7"/>
      <c r="M90" s="8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3:26" ht="24.75" customHeight="1">
      <c r="C91" s="82" t="s">
        <v>67</v>
      </c>
      <c r="D91" s="85">
        <v>45399</v>
      </c>
      <c r="E91" s="55" t="s">
        <v>63</v>
      </c>
      <c r="F91" s="56" t="s">
        <v>60</v>
      </c>
      <c r="G91" s="57">
        <v>3</v>
      </c>
      <c r="H91" s="58" t="s">
        <v>14</v>
      </c>
      <c r="I91" s="59">
        <v>77</v>
      </c>
      <c r="J91" s="4">
        <v>2</v>
      </c>
      <c r="K91" s="13">
        <v>238.5</v>
      </c>
      <c r="L91" s="14">
        <v>0.9837</v>
      </c>
      <c r="M91" s="15">
        <v>0.07747</v>
      </c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3:26" ht="24.75" customHeight="1">
      <c r="C92" s="83"/>
      <c r="D92" s="85"/>
      <c r="E92" s="55" t="s">
        <v>53</v>
      </c>
      <c r="F92" s="56" t="s">
        <v>52</v>
      </c>
      <c r="G92" s="57">
        <v>6</v>
      </c>
      <c r="H92" s="58" t="s">
        <v>14</v>
      </c>
      <c r="I92" s="59">
        <v>133</v>
      </c>
      <c r="J92" s="4">
        <v>1</v>
      </c>
      <c r="K92" s="13">
        <v>146.75</v>
      </c>
      <c r="L92" s="14">
        <v>0.97043</v>
      </c>
      <c r="M92" s="15">
        <v>0.08248</v>
      </c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3:26" ht="24.75" customHeight="1">
      <c r="C93" s="83"/>
      <c r="D93" s="85"/>
      <c r="E93" s="55" t="s">
        <v>64</v>
      </c>
      <c r="F93" s="56" t="s">
        <v>61</v>
      </c>
      <c r="G93" s="57">
        <v>9</v>
      </c>
      <c r="H93" s="58" t="s">
        <v>14</v>
      </c>
      <c r="I93" s="59">
        <v>252</v>
      </c>
      <c r="J93" s="4">
        <v>0</v>
      </c>
      <c r="K93" s="13">
        <v>0</v>
      </c>
      <c r="L93" s="14">
        <v>0</v>
      </c>
      <c r="M93" s="15">
        <v>0</v>
      </c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3:26" ht="24.75" customHeight="1">
      <c r="C94" s="83"/>
      <c r="D94" s="85"/>
      <c r="E94" s="79" t="s">
        <v>65</v>
      </c>
      <c r="F94" s="79" t="s">
        <v>62</v>
      </c>
      <c r="G94" s="60">
        <v>12</v>
      </c>
      <c r="H94" s="61" t="s">
        <v>14</v>
      </c>
      <c r="I94" s="62">
        <v>343</v>
      </c>
      <c r="J94" s="4">
        <v>5</v>
      </c>
      <c r="K94" s="13">
        <v>642.5</v>
      </c>
      <c r="L94" s="14">
        <v>0.917</v>
      </c>
      <c r="M94" s="15">
        <v>0.095</v>
      </c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3:26" ht="24.75" customHeight="1" thickBot="1">
      <c r="C95" s="84"/>
      <c r="D95" s="86"/>
      <c r="E95" s="87" t="s">
        <v>9</v>
      </c>
      <c r="F95" s="87"/>
      <c r="G95" s="87"/>
      <c r="H95" s="87"/>
      <c r="I95" s="87"/>
      <c r="J95" s="11">
        <f>SUM(J91:J94)</f>
        <v>8</v>
      </c>
      <c r="K95" s="6">
        <f>SUM(K91:K94)</f>
        <v>1027.75</v>
      </c>
      <c r="L95" s="7"/>
      <c r="M95" s="8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3:26" ht="24.75" customHeight="1">
      <c r="C96" s="82" t="s">
        <v>68</v>
      </c>
      <c r="D96" s="85">
        <v>45406</v>
      </c>
      <c r="E96" s="55" t="s">
        <v>63</v>
      </c>
      <c r="F96" s="56" t="s">
        <v>60</v>
      </c>
      <c r="G96" s="57">
        <v>3</v>
      </c>
      <c r="H96" s="58" t="s">
        <v>14</v>
      </c>
      <c r="I96" s="59">
        <v>70</v>
      </c>
      <c r="J96" s="4">
        <v>1</v>
      </c>
      <c r="K96" s="13">
        <v>7.25</v>
      </c>
      <c r="L96" s="14">
        <v>0.98515</v>
      </c>
      <c r="M96" s="15">
        <v>0.07752</v>
      </c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3:26" ht="24.75" customHeight="1">
      <c r="C97" s="83"/>
      <c r="D97" s="85"/>
      <c r="E97" s="55" t="s">
        <v>53</v>
      </c>
      <c r="F97" s="56" t="s">
        <v>52</v>
      </c>
      <c r="G97" s="57">
        <v>6</v>
      </c>
      <c r="H97" s="58" t="s">
        <v>14</v>
      </c>
      <c r="I97" s="59">
        <v>126</v>
      </c>
      <c r="J97" s="4">
        <v>0</v>
      </c>
      <c r="K97" s="13">
        <v>0</v>
      </c>
      <c r="L97" s="14">
        <v>0</v>
      </c>
      <c r="M97" s="15">
        <v>0</v>
      </c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3:26" ht="24.75" customHeight="1">
      <c r="C98" s="83"/>
      <c r="D98" s="85"/>
      <c r="E98" s="55" t="s">
        <v>64</v>
      </c>
      <c r="F98" s="56" t="s">
        <v>61</v>
      </c>
      <c r="G98" s="57">
        <v>9</v>
      </c>
      <c r="H98" s="58" t="s">
        <v>14</v>
      </c>
      <c r="I98" s="59">
        <v>245</v>
      </c>
      <c r="J98" s="4">
        <v>0</v>
      </c>
      <c r="K98" s="13">
        <v>0</v>
      </c>
      <c r="L98" s="14">
        <v>0</v>
      </c>
      <c r="M98" s="15">
        <v>0</v>
      </c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3:26" ht="24.75" customHeight="1">
      <c r="C99" s="83"/>
      <c r="D99" s="85"/>
      <c r="E99" s="80" t="s">
        <v>65</v>
      </c>
      <c r="F99" s="80" t="s">
        <v>62</v>
      </c>
      <c r="G99" s="60">
        <v>12</v>
      </c>
      <c r="H99" s="61" t="s">
        <v>14</v>
      </c>
      <c r="I99" s="62">
        <v>336</v>
      </c>
      <c r="J99" s="4">
        <v>4</v>
      </c>
      <c r="K99" s="13">
        <v>105</v>
      </c>
      <c r="L99" s="14">
        <v>0.91855</v>
      </c>
      <c r="M99" s="15">
        <v>0.09501</v>
      </c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3:26" ht="24.75" customHeight="1" thickBot="1">
      <c r="C100" s="84"/>
      <c r="D100" s="86"/>
      <c r="E100" s="87" t="s">
        <v>9</v>
      </c>
      <c r="F100" s="87"/>
      <c r="G100" s="87"/>
      <c r="H100" s="87"/>
      <c r="I100" s="87"/>
      <c r="J100" s="11">
        <f>SUM(J96:J99)</f>
        <v>5</v>
      </c>
      <c r="K100" s="6">
        <f>SUM(K96:K99)</f>
        <v>112.25</v>
      </c>
      <c r="L100" s="7"/>
      <c r="M100" s="8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3:26" ht="24.75" customHeight="1">
      <c r="C101" s="82" t="s">
        <v>69</v>
      </c>
      <c r="D101" s="85">
        <v>45412</v>
      </c>
      <c r="E101" s="55" t="s">
        <v>63</v>
      </c>
      <c r="F101" s="56" t="s">
        <v>60</v>
      </c>
      <c r="G101" s="57">
        <v>3</v>
      </c>
      <c r="H101" s="58" t="s">
        <v>14</v>
      </c>
      <c r="I101" s="59">
        <v>63</v>
      </c>
      <c r="J101" s="4">
        <v>1</v>
      </c>
      <c r="K101" s="13">
        <v>1.5</v>
      </c>
      <c r="L101" s="14">
        <v>0.98662</v>
      </c>
      <c r="M101" s="15">
        <v>0.07749</v>
      </c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3:26" ht="24.75" customHeight="1">
      <c r="C102" s="83"/>
      <c r="D102" s="85"/>
      <c r="E102" s="55" t="s">
        <v>71</v>
      </c>
      <c r="F102" s="56" t="s">
        <v>70</v>
      </c>
      <c r="G102" s="57">
        <v>6</v>
      </c>
      <c r="H102" s="58" t="s">
        <v>14</v>
      </c>
      <c r="I102" s="59">
        <v>182</v>
      </c>
      <c r="J102" s="4">
        <v>0</v>
      </c>
      <c r="K102" s="13">
        <v>0</v>
      </c>
      <c r="L102" s="14">
        <v>0</v>
      </c>
      <c r="M102" s="15">
        <v>0</v>
      </c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3:26" ht="24.75" customHeight="1">
      <c r="C103" s="83"/>
      <c r="D103" s="85"/>
      <c r="E103" s="55" t="s">
        <v>64</v>
      </c>
      <c r="F103" s="56" t="s">
        <v>61</v>
      </c>
      <c r="G103" s="57">
        <v>9</v>
      </c>
      <c r="H103" s="58" t="s">
        <v>14</v>
      </c>
      <c r="I103" s="59">
        <v>238</v>
      </c>
      <c r="J103" s="4">
        <v>0</v>
      </c>
      <c r="K103" s="13">
        <v>0</v>
      </c>
      <c r="L103" s="14">
        <v>0</v>
      </c>
      <c r="M103" s="15">
        <v>0</v>
      </c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3:26" ht="24.75" customHeight="1">
      <c r="C104" s="83"/>
      <c r="D104" s="85"/>
      <c r="E104" s="81" t="s">
        <v>65</v>
      </c>
      <c r="F104" s="81" t="s">
        <v>62</v>
      </c>
      <c r="G104" s="60">
        <v>12</v>
      </c>
      <c r="H104" s="61" t="s">
        <v>14</v>
      </c>
      <c r="I104" s="62">
        <v>329</v>
      </c>
      <c r="J104" s="4">
        <v>3</v>
      </c>
      <c r="K104" s="13">
        <v>102</v>
      </c>
      <c r="L104" s="14">
        <v>0.92012</v>
      </c>
      <c r="M104" s="15">
        <v>0.09499</v>
      </c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3:26" ht="24.75" customHeight="1" thickBot="1">
      <c r="C105" s="84"/>
      <c r="D105" s="86"/>
      <c r="E105" s="87" t="s">
        <v>9</v>
      </c>
      <c r="F105" s="87"/>
      <c r="G105" s="87"/>
      <c r="H105" s="87"/>
      <c r="I105" s="87"/>
      <c r="J105" s="11">
        <f>SUM(J101:J104)</f>
        <v>4</v>
      </c>
      <c r="K105" s="6">
        <f>SUM(K101:K104)</f>
        <v>103.5</v>
      </c>
      <c r="L105" s="7"/>
      <c r="M105" s="8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3:26" ht="24.75" customHeight="1" thickBot="1">
      <c r="C106" s="88" t="s">
        <v>59</v>
      </c>
      <c r="D106" s="89"/>
      <c r="E106" s="89"/>
      <c r="F106" s="89"/>
      <c r="G106" s="89"/>
      <c r="H106" s="89"/>
      <c r="I106" s="90"/>
      <c r="J106" s="9">
        <f>+J85+J90+J95+J100+J105</f>
        <v>30</v>
      </c>
      <c r="K106" s="10">
        <f>+K85+K90+K95+K100+K105</f>
        <v>2750</v>
      </c>
      <c r="L106" s="91"/>
      <c r="M106" s="92"/>
      <c r="N106" s="1">
        <f>2750+1.25</f>
        <v>2751.25</v>
      </c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3:13" ht="24.75" customHeight="1">
      <c r="C107" s="20"/>
      <c r="D107" s="21"/>
      <c r="E107" s="22"/>
      <c r="F107" s="54" t="str">
        <f>+F18</f>
        <v>L-CM-3-2023-013</v>
      </c>
      <c r="G107" s="16">
        <v>3</v>
      </c>
      <c r="H107" s="12" t="s">
        <v>14</v>
      </c>
      <c r="I107" s="5"/>
      <c r="J107" s="5">
        <f>+J18+J23</f>
        <v>0</v>
      </c>
      <c r="K107" s="64">
        <f>+K18+K23</f>
        <v>0</v>
      </c>
      <c r="L107" s="23"/>
      <c r="M107" s="24"/>
    </row>
    <row r="108" spans="3:13" ht="24.75" customHeight="1">
      <c r="C108" s="20"/>
      <c r="D108" s="21"/>
      <c r="E108" s="22"/>
      <c r="F108" s="54" t="str">
        <f>+F28</f>
        <v>L-CM-3-2024-001</v>
      </c>
      <c r="G108" s="16">
        <v>3</v>
      </c>
      <c r="H108" s="12" t="s">
        <v>14</v>
      </c>
      <c r="I108" s="5"/>
      <c r="J108" s="5">
        <f>+J28+J33+J38+J44+J49</f>
        <v>6</v>
      </c>
      <c r="K108" s="64">
        <f>+K28+K33+K38+K44+K49</f>
        <v>661.75</v>
      </c>
      <c r="L108" s="23"/>
      <c r="M108" s="24"/>
    </row>
    <row r="109" spans="3:13" ht="24.75" customHeight="1">
      <c r="C109" s="20"/>
      <c r="D109" s="21"/>
      <c r="E109" s="22"/>
      <c r="F109" s="54" t="str">
        <f>+F54</f>
        <v>L-CM-3-2024-002</v>
      </c>
      <c r="G109" s="16">
        <v>3</v>
      </c>
      <c r="H109" s="12" t="s">
        <v>14</v>
      </c>
      <c r="I109" s="5"/>
      <c r="J109" s="5">
        <f>+J54+J59+J65+J70+J75</f>
        <v>5</v>
      </c>
      <c r="K109" s="64">
        <f>+K54+K59+K65+K70+K75</f>
        <v>2084.5</v>
      </c>
      <c r="L109" s="23"/>
      <c r="M109" s="24"/>
    </row>
    <row r="110" spans="3:13" ht="24.75" customHeight="1">
      <c r="C110" s="20"/>
      <c r="D110" s="21"/>
      <c r="E110" s="22"/>
      <c r="F110" s="54" t="str">
        <f>+F81</f>
        <v>L-CM-3-2024-003</v>
      </c>
      <c r="G110" s="16">
        <v>3</v>
      </c>
      <c r="H110" s="12" t="s">
        <v>14</v>
      </c>
      <c r="I110" s="5"/>
      <c r="J110" s="5">
        <f>+J81+J86+J91+J96+J101</f>
        <v>5</v>
      </c>
      <c r="K110" s="64">
        <f>+K81+K86+K91+K96+K101</f>
        <v>471</v>
      </c>
      <c r="L110" s="23"/>
      <c r="M110" s="24"/>
    </row>
    <row r="111" spans="3:13" ht="24" customHeight="1" thickBot="1">
      <c r="C111" s="25"/>
      <c r="D111" s="26"/>
      <c r="E111" s="27"/>
      <c r="F111" s="42" t="s">
        <v>15</v>
      </c>
      <c r="G111" s="43"/>
      <c r="H111" s="44"/>
      <c r="I111" s="45"/>
      <c r="J111" s="46">
        <f>SUM(J107:J110)</f>
        <v>16</v>
      </c>
      <c r="K111" s="47">
        <f>SUM(K107:K110)</f>
        <v>3217.25</v>
      </c>
      <c r="L111" s="48"/>
      <c r="M111" s="49"/>
    </row>
    <row r="112" spans="3:13" ht="24.75" customHeight="1">
      <c r="C112" s="20"/>
      <c r="D112" s="21"/>
      <c r="E112" s="22"/>
      <c r="F112" s="54" t="str">
        <f>+F19</f>
        <v>L-CM-6-2023-009</v>
      </c>
      <c r="G112" s="16">
        <v>6</v>
      </c>
      <c r="H112" s="12" t="s">
        <v>14</v>
      </c>
      <c r="I112" s="5"/>
      <c r="J112" s="5">
        <f>+J19+J24+J29</f>
        <v>1</v>
      </c>
      <c r="K112" s="64">
        <f>+K19+K24+K29</f>
        <v>50</v>
      </c>
      <c r="L112" s="23"/>
      <c r="M112" s="24"/>
    </row>
    <row r="113" spans="3:13" ht="24.75" customHeight="1">
      <c r="C113" s="20"/>
      <c r="D113" s="21"/>
      <c r="E113" s="22"/>
      <c r="F113" s="54" t="str">
        <f>+F34</f>
        <v>L-CM-6-2024-001</v>
      </c>
      <c r="G113" s="16">
        <v>6</v>
      </c>
      <c r="H113" s="12" t="s">
        <v>14</v>
      </c>
      <c r="I113" s="5"/>
      <c r="J113" s="5">
        <f>+J34+J39+J45+J50+J55</f>
        <v>6</v>
      </c>
      <c r="K113" s="64">
        <f>+K34+K39+K45+K50+K55</f>
        <v>1203</v>
      </c>
      <c r="L113" s="23"/>
      <c r="M113" s="24"/>
    </row>
    <row r="114" spans="3:13" ht="24.75" customHeight="1">
      <c r="C114" s="20"/>
      <c r="D114" s="21"/>
      <c r="E114" s="22"/>
      <c r="F114" s="54" t="str">
        <f>+F60</f>
        <v>L-CM-6-2024-002</v>
      </c>
      <c r="G114" s="16">
        <v>6</v>
      </c>
      <c r="H114" s="12" t="s">
        <v>14</v>
      </c>
      <c r="I114" s="5"/>
      <c r="J114" s="5">
        <f>+J60+J66+J71+J76+J82+J87+J92+J97</f>
        <v>3</v>
      </c>
      <c r="K114" s="64">
        <f>+K60+K66+K71+K76+K82+K87+K92+K97</f>
        <v>192</v>
      </c>
      <c r="L114" s="23"/>
      <c r="M114" s="24"/>
    </row>
    <row r="115" spans="3:13" ht="24.75" customHeight="1">
      <c r="C115" s="20"/>
      <c r="D115" s="21"/>
      <c r="E115" s="22"/>
      <c r="F115" s="54" t="str">
        <f>+F102</f>
        <v>L-CM-6-2024-003</v>
      </c>
      <c r="G115" s="16">
        <v>6</v>
      </c>
      <c r="H115" s="12" t="s">
        <v>14</v>
      </c>
      <c r="I115" s="5"/>
      <c r="J115" s="5">
        <f>+J102</f>
        <v>0</v>
      </c>
      <c r="K115" s="64">
        <f>+K102</f>
        <v>0</v>
      </c>
      <c r="L115" s="23"/>
      <c r="M115" s="24"/>
    </row>
    <row r="116" spans="3:13" ht="24" customHeight="1" thickBot="1">
      <c r="C116" s="25"/>
      <c r="D116" s="26"/>
      <c r="E116" s="27"/>
      <c r="F116" s="42" t="s">
        <v>19</v>
      </c>
      <c r="G116" s="43"/>
      <c r="H116" s="44"/>
      <c r="I116" s="45"/>
      <c r="J116" s="46">
        <f>SUM(J112:J115)</f>
        <v>10</v>
      </c>
      <c r="K116" s="47">
        <f>SUM(K112:K115)</f>
        <v>1445</v>
      </c>
      <c r="L116" s="48"/>
      <c r="M116" s="49"/>
    </row>
    <row r="117" spans="3:13" ht="24.75" customHeight="1">
      <c r="C117" s="20"/>
      <c r="D117" s="21"/>
      <c r="E117" s="22"/>
      <c r="F117" s="54" t="str">
        <f>+F20</f>
        <v>L-CM-9-2023-003</v>
      </c>
      <c r="G117" s="16">
        <v>9</v>
      </c>
      <c r="H117" s="12" t="s">
        <v>14</v>
      </c>
      <c r="I117" s="5"/>
      <c r="J117" s="5">
        <f>+J20+J25+J30+J35+J40</f>
        <v>2</v>
      </c>
      <c r="K117" s="64">
        <f>+K20+K25+K30+K35+K40</f>
        <v>1375.75</v>
      </c>
      <c r="L117" s="23"/>
      <c r="M117" s="24"/>
    </row>
    <row r="118" spans="3:13" ht="24.75" customHeight="1">
      <c r="C118" s="20"/>
      <c r="D118" s="21"/>
      <c r="E118" s="22"/>
      <c r="F118" s="54" t="str">
        <f>+F46</f>
        <v>L-CM-9-2024-001</v>
      </c>
      <c r="G118" s="16">
        <v>9</v>
      </c>
      <c r="H118" s="12" t="s">
        <v>14</v>
      </c>
      <c r="I118" s="5"/>
      <c r="J118" s="5">
        <f>+J46+J51+J56+J61+J67+J72+J77</f>
        <v>4</v>
      </c>
      <c r="K118" s="64">
        <f>+K46+K51+K56+K61+K67+K72+K77</f>
        <v>96.5</v>
      </c>
      <c r="L118" s="23"/>
      <c r="M118" s="24"/>
    </row>
    <row r="119" spans="3:13" ht="24.75" customHeight="1">
      <c r="C119" s="20"/>
      <c r="D119" s="21"/>
      <c r="E119" s="22"/>
      <c r="F119" s="54" t="str">
        <f>+F83</f>
        <v>L-CM-9-2024-002</v>
      </c>
      <c r="G119" s="16">
        <v>9</v>
      </c>
      <c r="H119" s="12" t="s">
        <v>14</v>
      </c>
      <c r="I119" s="5"/>
      <c r="J119" s="5">
        <f>+J83+J88+J98+J103</f>
        <v>2</v>
      </c>
      <c r="K119" s="64">
        <f>+K83+K88+K98+K103</f>
        <v>140</v>
      </c>
      <c r="L119" s="23"/>
      <c r="M119" s="24"/>
    </row>
    <row r="120" spans="3:13" ht="24" customHeight="1" thickBot="1">
      <c r="C120" s="25"/>
      <c r="D120" s="26"/>
      <c r="E120" s="27"/>
      <c r="F120" s="42" t="s">
        <v>21</v>
      </c>
      <c r="G120" s="43"/>
      <c r="H120" s="44"/>
      <c r="I120" s="45"/>
      <c r="J120" s="46">
        <f>SUM(J117:J119)</f>
        <v>8</v>
      </c>
      <c r="K120" s="47">
        <f>SUM(K117:K119)</f>
        <v>1612.25</v>
      </c>
      <c r="L120" s="48"/>
      <c r="M120" s="49"/>
    </row>
    <row r="121" spans="3:13" ht="24.75" customHeight="1">
      <c r="C121" s="20"/>
      <c r="D121" s="21"/>
      <c r="E121" s="22"/>
      <c r="F121" s="54" t="str">
        <f>+F21</f>
        <v>L-CM-12-2023-006</v>
      </c>
      <c r="G121" s="16">
        <v>12</v>
      </c>
      <c r="H121" s="12" t="s">
        <v>14</v>
      </c>
      <c r="I121" s="5"/>
      <c r="J121" s="5">
        <f>+J21+J26+J31+J36+J41+J47+J52</f>
        <v>33</v>
      </c>
      <c r="K121" s="64">
        <f>+K21+K26+K31+K36+K41+K47+K52</f>
        <v>3594.75</v>
      </c>
      <c r="L121" s="23"/>
      <c r="M121" s="24"/>
    </row>
    <row r="122" spans="3:13" ht="24.75" customHeight="1">
      <c r="C122" s="20"/>
      <c r="D122" s="21"/>
      <c r="E122" s="22"/>
      <c r="F122" s="54" t="str">
        <f>+F57</f>
        <v>L-CM-12-2024-001</v>
      </c>
      <c r="G122" s="16">
        <v>12</v>
      </c>
      <c r="H122" s="12" t="s">
        <v>14</v>
      </c>
      <c r="I122" s="5"/>
      <c r="J122" s="5">
        <f>+J57+J62+J68+J73+J78</f>
        <v>20</v>
      </c>
      <c r="K122" s="64">
        <f>+K57+K62+K68+K73+K78</f>
        <v>3658</v>
      </c>
      <c r="L122" s="23"/>
      <c r="M122" s="24"/>
    </row>
    <row r="123" spans="3:13" ht="24.75" customHeight="1">
      <c r="C123" s="20"/>
      <c r="D123" s="21"/>
      <c r="E123" s="22"/>
      <c r="F123" s="54" t="str">
        <f>+F84</f>
        <v>L-CM-12-2024-002</v>
      </c>
      <c r="G123" s="16">
        <v>12</v>
      </c>
      <c r="H123" s="12" t="s">
        <v>14</v>
      </c>
      <c r="I123" s="5"/>
      <c r="J123" s="5">
        <f>+J84+J89+J94+J99+J104</f>
        <v>21</v>
      </c>
      <c r="K123" s="64">
        <f>+K84+K89+K94+K99+K104</f>
        <v>1977.5</v>
      </c>
      <c r="L123" s="23"/>
      <c r="M123" s="24"/>
    </row>
    <row r="124" spans="3:13" ht="24" customHeight="1" thickBot="1">
      <c r="C124" s="25"/>
      <c r="D124" s="26"/>
      <c r="E124" s="27"/>
      <c r="F124" s="42" t="s">
        <v>22</v>
      </c>
      <c r="G124" s="43"/>
      <c r="H124" s="44"/>
      <c r="I124" s="45"/>
      <c r="J124" s="46">
        <f>SUM(J121:J123)</f>
        <v>74</v>
      </c>
      <c r="K124" s="47">
        <f>SUM(K121:K123)</f>
        <v>9230.25</v>
      </c>
      <c r="L124" s="48"/>
      <c r="M124" s="49"/>
    </row>
    <row r="125" spans="3:17" ht="29.25" customHeight="1" thickBot="1">
      <c r="C125" s="104" t="s">
        <v>0</v>
      </c>
      <c r="D125" s="105"/>
      <c r="E125" s="105"/>
      <c r="F125" s="29"/>
      <c r="G125" s="28"/>
      <c r="H125" s="28"/>
      <c r="I125" s="28"/>
      <c r="J125" s="30">
        <f>+J111+J116+J120+J124</f>
        <v>108</v>
      </c>
      <c r="K125" s="53">
        <f>+K111+K116+K120+K124</f>
        <v>15504.75</v>
      </c>
      <c r="L125" s="31"/>
      <c r="M125" s="32"/>
      <c r="N125" s="18"/>
      <c r="O125" s="19"/>
      <c r="P125" s="17"/>
      <c r="Q125" s="17"/>
    </row>
    <row r="126" spans="3:16" s="38" customFormat="1" ht="27" customHeight="1">
      <c r="C126" s="33" t="s">
        <v>18</v>
      </c>
      <c r="D126" s="34"/>
      <c r="E126" s="34"/>
      <c r="F126" s="34"/>
      <c r="G126" s="34"/>
      <c r="H126" s="34"/>
      <c r="I126" s="34"/>
      <c r="J126" s="36"/>
      <c r="K126" s="63"/>
      <c r="L126" s="36"/>
      <c r="M126" s="36"/>
      <c r="N126" s="52"/>
      <c r="O126" s="52"/>
      <c r="P126" s="37"/>
    </row>
    <row r="127" spans="3:16" s="38" customFormat="1" ht="27" customHeight="1" hidden="1">
      <c r="C127" s="33" t="s">
        <v>13</v>
      </c>
      <c r="D127" s="34"/>
      <c r="E127" s="34"/>
      <c r="F127" s="34"/>
      <c r="G127" s="34"/>
      <c r="H127" s="34"/>
      <c r="I127" s="34"/>
      <c r="J127" s="36"/>
      <c r="K127" s="36"/>
      <c r="L127" s="36"/>
      <c r="M127" s="36"/>
      <c r="N127" s="52"/>
      <c r="O127" s="52"/>
      <c r="P127" s="37"/>
    </row>
    <row r="128" spans="3:16" s="38" customFormat="1" ht="27" customHeight="1" hidden="1">
      <c r="C128" s="33" t="s">
        <v>17</v>
      </c>
      <c r="D128" s="34"/>
      <c r="E128" s="34"/>
      <c r="F128" s="34"/>
      <c r="G128" s="34"/>
      <c r="H128" s="34"/>
      <c r="I128" s="34"/>
      <c r="J128" s="36"/>
      <c r="K128" s="36"/>
      <c r="L128" s="36"/>
      <c r="M128" s="36"/>
      <c r="N128" s="52"/>
      <c r="O128" s="52"/>
      <c r="P128" s="37"/>
    </row>
    <row r="129" spans="1:16" s="38" customFormat="1" ht="15.75">
      <c r="A129" s="50"/>
      <c r="C129" s="39"/>
      <c r="D129" s="39"/>
      <c r="E129" s="39"/>
      <c r="F129" s="39"/>
      <c r="G129" s="39"/>
      <c r="H129" s="39"/>
      <c r="I129" s="39"/>
      <c r="J129" s="36"/>
      <c r="K129" s="36"/>
      <c r="L129" s="35"/>
      <c r="M129" s="36"/>
      <c r="N129" s="40"/>
      <c r="O129" s="40"/>
      <c r="P129" s="37"/>
    </row>
    <row r="130" spans="3:16" ht="15.75">
      <c r="C130" s="39"/>
      <c r="D130" s="39"/>
      <c r="E130" s="39"/>
      <c r="F130" s="39"/>
      <c r="G130" s="39"/>
      <c r="H130" s="39"/>
      <c r="I130" s="39"/>
      <c r="J130" s="36"/>
      <c r="K130" s="51"/>
      <c r="L130" s="36"/>
      <c r="M130" s="41"/>
      <c r="N130" s="40"/>
      <c r="O130" s="40"/>
      <c r="P130" s="17"/>
    </row>
    <row r="131" spans="3:16" ht="15.75">
      <c r="C131" s="39"/>
      <c r="D131" s="39"/>
      <c r="E131" s="39"/>
      <c r="F131" s="39"/>
      <c r="G131" s="39"/>
      <c r="H131" s="39"/>
      <c r="I131" s="39"/>
      <c r="J131" s="36"/>
      <c r="K131" s="36"/>
      <c r="L131" s="36"/>
      <c r="M131" s="41"/>
      <c r="N131" s="40"/>
      <c r="O131" s="40"/>
      <c r="P131" s="17"/>
    </row>
    <row r="132" spans="3:16" ht="15.75">
      <c r="C132" s="39"/>
      <c r="D132" s="39"/>
      <c r="E132" s="39"/>
      <c r="F132" s="39"/>
      <c r="G132" s="39"/>
      <c r="H132" s="39"/>
      <c r="I132" s="39"/>
      <c r="J132" s="36"/>
      <c r="K132" s="36"/>
      <c r="L132" s="36"/>
      <c r="M132" s="41"/>
      <c r="N132" s="40"/>
      <c r="O132" s="40"/>
      <c r="P132" s="17"/>
    </row>
    <row r="133" spans="3:16" ht="15.75">
      <c r="C133" s="39"/>
      <c r="D133" s="39"/>
      <c r="E133" s="39"/>
      <c r="F133" s="39"/>
      <c r="G133" s="39"/>
      <c r="H133" s="39"/>
      <c r="I133" s="39"/>
      <c r="J133" s="36"/>
      <c r="K133" s="36"/>
      <c r="L133" s="36"/>
      <c r="M133" s="41"/>
      <c r="N133" s="17"/>
      <c r="O133" s="17"/>
      <c r="P133" s="17"/>
    </row>
    <row r="134" spans="3:16" ht="15.75">
      <c r="C134" s="39"/>
      <c r="D134" s="39"/>
      <c r="E134" s="39"/>
      <c r="F134" s="39"/>
      <c r="G134" s="39"/>
      <c r="H134" s="39"/>
      <c r="I134" s="39"/>
      <c r="J134" s="41"/>
      <c r="K134" s="41"/>
      <c r="L134" s="41"/>
      <c r="M134" s="41"/>
      <c r="N134" s="17"/>
      <c r="O134" s="17"/>
      <c r="P134" s="17"/>
    </row>
    <row r="135" spans="3:16" ht="15.75">
      <c r="C135" s="39"/>
      <c r="D135" s="39"/>
      <c r="E135" s="39"/>
      <c r="F135" s="39"/>
      <c r="G135" s="39"/>
      <c r="H135" s="39"/>
      <c r="I135" s="39"/>
      <c r="J135" s="41"/>
      <c r="K135" s="41"/>
      <c r="L135" s="41"/>
      <c r="M135" s="41"/>
      <c r="N135" s="17"/>
      <c r="O135" s="17"/>
      <c r="P135" s="17"/>
    </row>
    <row r="136" spans="3:16" ht="15.75">
      <c r="C136" s="39"/>
      <c r="D136" s="39"/>
      <c r="E136" s="39"/>
      <c r="F136" s="39"/>
      <c r="G136" s="39"/>
      <c r="H136" s="39"/>
      <c r="I136" s="39"/>
      <c r="J136" s="41"/>
      <c r="K136" s="41"/>
      <c r="L136" s="41"/>
      <c r="M136" s="41"/>
      <c r="N136" s="17"/>
      <c r="O136" s="17"/>
      <c r="P136" s="17"/>
    </row>
    <row r="137" spans="3:16" ht="15.75">
      <c r="C137" s="39"/>
      <c r="D137" s="39"/>
      <c r="E137" s="39"/>
      <c r="F137" s="39"/>
      <c r="G137" s="39"/>
      <c r="H137" s="39"/>
      <c r="I137" s="39"/>
      <c r="J137" s="41"/>
      <c r="K137" s="41"/>
      <c r="L137" s="41"/>
      <c r="M137" s="41"/>
      <c r="N137" s="17"/>
      <c r="O137" s="17"/>
      <c r="P137" s="17"/>
    </row>
    <row r="138" spans="3:16" ht="15.75">
      <c r="C138" s="39"/>
      <c r="D138" s="39"/>
      <c r="E138" s="39"/>
      <c r="F138" s="39"/>
      <c r="G138" s="39"/>
      <c r="H138" s="39"/>
      <c r="I138" s="39"/>
      <c r="J138" s="41"/>
      <c r="K138" s="41"/>
      <c r="L138" s="41"/>
      <c r="M138" s="41"/>
      <c r="N138" s="17"/>
      <c r="O138" s="17"/>
      <c r="P138" s="17"/>
    </row>
    <row r="139" spans="3:15" ht="15.75">
      <c r="C139" s="39"/>
      <c r="D139" s="39"/>
      <c r="E139" s="39"/>
      <c r="F139" s="39"/>
      <c r="G139" s="39"/>
      <c r="H139" s="39"/>
      <c r="I139" s="39"/>
      <c r="J139" s="41"/>
      <c r="K139" s="41"/>
      <c r="L139" s="41"/>
      <c r="M139" s="41"/>
      <c r="N139" s="17"/>
      <c r="O139" s="17"/>
    </row>
    <row r="140" spans="3:15" ht="15.75">
      <c r="C140" s="39"/>
      <c r="D140" s="39"/>
      <c r="E140" s="39"/>
      <c r="F140" s="39"/>
      <c r="G140" s="39"/>
      <c r="H140" s="39"/>
      <c r="I140" s="39"/>
      <c r="J140" s="41"/>
      <c r="K140" s="41"/>
      <c r="L140" s="41"/>
      <c r="M140" s="41"/>
      <c r="N140" s="17"/>
      <c r="O140" s="17"/>
    </row>
    <row r="141" spans="3:15" ht="15.75">
      <c r="C141" s="39"/>
      <c r="D141" s="39"/>
      <c r="E141" s="39"/>
      <c r="F141" s="39"/>
      <c r="G141" s="39"/>
      <c r="H141" s="39"/>
      <c r="I141" s="39"/>
      <c r="J141" s="41"/>
      <c r="K141" s="41"/>
      <c r="L141" s="41"/>
      <c r="M141" s="41"/>
      <c r="N141" s="17"/>
      <c r="O141" s="17"/>
    </row>
    <row r="142" spans="10:15" ht="12">
      <c r="J142" s="17"/>
      <c r="K142" s="17"/>
      <c r="L142" s="17"/>
      <c r="M142" s="17"/>
      <c r="N142" s="17"/>
      <c r="O142" s="17"/>
    </row>
  </sheetData>
  <sheetProtection/>
  <mergeCells count="74">
    <mergeCell ref="C101:C105"/>
    <mergeCell ref="D101:D105"/>
    <mergeCell ref="E105:I105"/>
    <mergeCell ref="C96:C100"/>
    <mergeCell ref="D96:D100"/>
    <mergeCell ref="E100:I100"/>
    <mergeCell ref="C125:E125"/>
    <mergeCell ref="M15:M17"/>
    <mergeCell ref="E15:E17"/>
    <mergeCell ref="D15:D17"/>
    <mergeCell ref="F15:F17"/>
    <mergeCell ref="C43:I43"/>
    <mergeCell ref="L43:M43"/>
    <mergeCell ref="C18:C22"/>
    <mergeCell ref="D18:D22"/>
    <mergeCell ref="E22:I22"/>
    <mergeCell ref="C15:C17"/>
    <mergeCell ref="I15:I17"/>
    <mergeCell ref="C11:M11"/>
    <mergeCell ref="L15:L17"/>
    <mergeCell ref="C10:M10"/>
    <mergeCell ref="C12:M12"/>
    <mergeCell ref="C13:M13"/>
    <mergeCell ref="J15:J17"/>
    <mergeCell ref="K15:K17"/>
    <mergeCell ref="G15:H17"/>
    <mergeCell ref="C28:C32"/>
    <mergeCell ref="D28:D32"/>
    <mergeCell ref="E32:I32"/>
    <mergeCell ref="C23:C27"/>
    <mergeCell ref="D23:D27"/>
    <mergeCell ref="E27:I27"/>
    <mergeCell ref="C38:C42"/>
    <mergeCell ref="D38:D42"/>
    <mergeCell ref="E42:I42"/>
    <mergeCell ref="C49:C53"/>
    <mergeCell ref="D49:D53"/>
    <mergeCell ref="C33:C37"/>
    <mergeCell ref="D33:D37"/>
    <mergeCell ref="E37:I37"/>
    <mergeCell ref="E53:I53"/>
    <mergeCell ref="C44:C48"/>
    <mergeCell ref="D44:D48"/>
    <mergeCell ref="E48:I48"/>
    <mergeCell ref="C64:I64"/>
    <mergeCell ref="L64:M64"/>
    <mergeCell ref="C54:C58"/>
    <mergeCell ref="D54:D58"/>
    <mergeCell ref="E58:I58"/>
    <mergeCell ref="C59:C63"/>
    <mergeCell ref="D59:D63"/>
    <mergeCell ref="E63:I63"/>
    <mergeCell ref="C70:C74"/>
    <mergeCell ref="D70:D74"/>
    <mergeCell ref="E74:I74"/>
    <mergeCell ref="C65:C69"/>
    <mergeCell ref="D65:D69"/>
    <mergeCell ref="E69:I69"/>
    <mergeCell ref="C106:I106"/>
    <mergeCell ref="L106:M106"/>
    <mergeCell ref="C75:C79"/>
    <mergeCell ref="D75:D79"/>
    <mergeCell ref="E79:I79"/>
    <mergeCell ref="C80:I80"/>
    <mergeCell ref="L80:M80"/>
    <mergeCell ref="C86:C90"/>
    <mergeCell ref="D86:D90"/>
    <mergeCell ref="E90:I90"/>
    <mergeCell ref="C81:C85"/>
    <mergeCell ref="D81:D85"/>
    <mergeCell ref="E85:I85"/>
    <mergeCell ref="C91:C95"/>
    <mergeCell ref="D91:D95"/>
    <mergeCell ref="E95:I95"/>
  </mergeCells>
  <printOptions horizontalCentered="1" verticalCentered="1"/>
  <pageMargins left="0.1968503937007874" right="0.1968503937007874" top="0.7480314960629921" bottom="0.1968503937007874" header="0" footer="0.3937007874015748"/>
  <pageSetup fitToHeight="0" fitToWidth="1" horizontalDpi="600" verticalDpi="600" orientation="portrait" paperSize="9" scale="46" r:id="rId2"/>
  <headerFooter alignWithMargins="0">
    <oddFooter>&amp;CPágina &amp;P/&amp;N</oddFooter>
  </headerFooter>
  <rowBreaks count="3" manualBreakCount="3">
    <brk id="43" min="2" max="12" man="1"/>
    <brk id="80" min="2" max="12" man="1"/>
    <brk id="106" min="2" max="12" man="1"/>
  </rowBreaks>
  <colBreaks count="1" manualBreakCount="1">
    <brk id="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Nicaragua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Luisa Tapia Arostegui</dc:creator>
  <cp:keywords/>
  <dc:description/>
  <cp:lastModifiedBy>Soto Esquivel, Cristina Marcela</cp:lastModifiedBy>
  <cp:lastPrinted>2024-05-02T17:32:58Z</cp:lastPrinted>
  <dcterms:created xsi:type="dcterms:W3CDTF">2003-07-17T15:30:29Z</dcterms:created>
  <dcterms:modified xsi:type="dcterms:W3CDTF">2024-05-02T17:33:12Z</dcterms:modified>
  <cp:category/>
  <cp:version/>
  <cp:contentType/>
  <cp:contentStatus/>
</cp:coreProperties>
</file>