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</sheets>
  <definedNames>
    <definedName name="_xlnm.Print_Area" localSheetId="0">'5'!$B$1:$S$290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<sst xmlns="http://schemas.openxmlformats.org/spreadsheetml/2006/main" count="299" uniqueCount="145">
  <si>
    <t>ALEMANIA</t>
  </si>
  <si>
    <t>AUSTRALIA</t>
  </si>
  <si>
    <t>BRASIL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</si>
  <si>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</si>
  <si>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</si>
  <si>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</si>
  <si>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</si>
  <si>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</si>
  <si>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</si>
  <si>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</si>
  <si>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</si>
  <si>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</si>
  <si>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</si>
  <si>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PUERTO RICO</t>
  </si>
  <si>
    <t>REINO UNIDO</t>
  </si>
  <si>
    <t>SUECIA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</si>
  <si>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</si>
  <si>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</si>
  <si>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</si>
  <si>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</si>
  <si>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</si>
  <si>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</si>
  <si>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</si>
  <si>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</si>
  <si>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</si>
  <si>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</si>
  <si>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</si>
  <si>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</si>
  <si>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</si>
  <si>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</si>
  <si>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</si>
  <si>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</si>
  <si>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</si>
  <si>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</si>
  <si>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</si>
  <si>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</si>
  <si>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</si>
  <si>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</si>
  <si>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</si>
  <si>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</si>
  <si>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</si>
  <si>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</si>
  <si>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</si>
  <si>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</si>
  <si>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</si>
  <si>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</si>
  <si>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</si>
  <si>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</si>
  <si>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</si>
  <si>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</si>
  <si>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</si>
  <si>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</si>
  <si>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</si>
  <si>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</si>
  <si>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</si>
  <si>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</si>
  <si>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</si>
  <si>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</si>
  <si>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</si>
  <si>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</si>
  <si>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</si>
  <si>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</si>
  <si>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</si>
  <si>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</si>
  <si>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</si>
  <si>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</si>
  <si>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</si>
  <si>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</si>
  <si>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</si>
  <si>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</si>
  <si>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</si>
  <si>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</si>
  <si>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</si>
  <si>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</si>
  <si>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</si>
  <si>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CANADÁ</t>
  </si>
  <si>
    <t>HOLANDA</t>
  </si>
  <si>
    <t>BÉLGICA</t>
  </si>
  <si>
    <t>PANAMÁ</t>
  </si>
  <si>
    <t>FINLANDIA</t>
  </si>
  <si>
    <t>PERÚ</t>
  </si>
  <si>
    <t>GRECIA</t>
  </si>
  <si>
    <t>BULGARIA</t>
  </si>
  <si>
    <t>MÉXICO</t>
  </si>
  <si>
    <t>RUSIA</t>
  </si>
  <si>
    <t>LIBERIA</t>
  </si>
  <si>
    <t>REPÚBLICA DOMINICANA</t>
  </si>
  <si>
    <t>JAPÓN</t>
  </si>
  <si>
    <t>POLONIA</t>
  </si>
  <si>
    <t>KOREA DEL SUR</t>
  </si>
  <si>
    <t>SUIZA</t>
  </si>
  <si>
    <t>VOLUMEN</t>
  </si>
  <si>
    <t>Fuente: DGA, CNDC/ENATREL</t>
  </si>
  <si>
    <t>VENEZUELA</t>
  </si>
  <si>
    <t>PORTUGAL</t>
  </si>
  <si>
    <t>MALTA</t>
  </si>
  <si>
    <t>CUBA</t>
  </si>
  <si>
    <t>HAITÍ</t>
  </si>
  <si>
    <t>ARGENTINA</t>
  </si>
  <si>
    <t>SINGAPUR</t>
  </si>
  <si>
    <t>(miles de kilogramos)</t>
  </si>
  <si>
    <t>EMIRATOS ÁRABES UNIDOS</t>
  </si>
  <si>
    <t>OMAN</t>
  </si>
  <si>
    <t>ESTONIA</t>
  </si>
  <si>
    <t>Los demás</t>
  </si>
  <si>
    <t>ALBANIA</t>
  </si>
  <si>
    <t>NUEVA ZELANDA</t>
  </si>
  <si>
    <t>HUNGRIA</t>
  </si>
  <si>
    <t>HONG KONG</t>
  </si>
  <si>
    <t>MACEDONIA</t>
  </si>
  <si>
    <t>MACAU</t>
  </si>
  <si>
    <t>ARUBA</t>
  </si>
  <si>
    <t>CHINA</t>
  </si>
  <si>
    <t>DOMINICA</t>
  </si>
  <si>
    <t>Exportaciones fob por país de destino de los 20 productos más importantes 2024</t>
  </si>
  <si>
    <t>QATAR</t>
  </si>
  <si>
    <t>SIERRA LEONA</t>
  </si>
  <si>
    <t>ARABIA SAUDITA</t>
  </si>
  <si>
    <t>DINAMARCA</t>
  </si>
  <si>
    <t>JORDANIA</t>
  </si>
  <si>
    <t>LITUANIA</t>
  </si>
  <si>
    <t>MALASIA</t>
  </si>
  <si>
    <t>SURÁFRICA</t>
  </si>
  <si>
    <t>TURQUÍA</t>
  </si>
  <si>
    <t>SAN MARTIN (parte NEERLANDESA)</t>
  </si>
  <si>
    <t>TOGO</t>
  </si>
  <si>
    <t>BAHAMAS</t>
  </si>
  <si>
    <t>ISLAS MARSHALL</t>
  </si>
  <si>
    <t>ISRAEL</t>
  </si>
  <si>
    <t>SERBIA</t>
  </si>
  <si>
    <t>ECUADOR</t>
  </si>
  <si>
    <t>RUMANIA</t>
  </si>
  <si>
    <t>LIBANO</t>
  </si>
  <si>
    <t>NORUEGA</t>
  </si>
  <si>
    <t>AUSTRIA</t>
  </si>
  <si>
    <t>BAHREIN</t>
  </si>
  <si>
    <t>CROACIA</t>
  </si>
  <si>
    <t>ISLANDIA</t>
  </si>
  <si>
    <t>MONTENEGRO</t>
  </si>
  <si>
    <t>REPÚBLICA CHECA</t>
  </si>
  <si>
    <t>BOLIVIA</t>
  </si>
  <si>
    <t>CHILE</t>
  </si>
  <si>
    <t>CHIPRE</t>
  </si>
  <si>
    <t>SERBIA Y MONTENEGRO</t>
  </si>
  <si>
    <t>ANTIGUA Y BARBADOS</t>
  </si>
</sst>
</file>

<file path=xl/styles.xml><?xml version="1.0" encoding="utf-8"?>
<styleSheet xmlns="http://schemas.openxmlformats.org/spreadsheetml/2006/main">
  <numFmts count="3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(* #,##0.000000000_);_(* \(#,##0.000000000\);_(* &quot;-&quot;??_);_(@_)"/>
    <numFmt numFmtId="175" formatCode="_(* #,##0.00000000_);_(* \(#,##0.0000000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_);_(* \(#,##0.0000\);_(* &quot;-&quot;????_);_(@_)"/>
    <numFmt numFmtId="180" formatCode="_-* #,##0.0_-;\-* #,##0.0_-;_-* &quot;-&quot;?_-;_-@_-"/>
    <numFmt numFmtId="181" formatCode="_-* #,##0.00\ _$_-;\-* #,##0.00\ _$_-;_-* &quot;-&quot;??\ _$_-;_-@_-"/>
    <numFmt numFmtId="182" formatCode="_ * #,##0.00_ ;_ * \-#,##0.00_ ;_ * &quot;-&quot;??_ ;_ @_ "/>
    <numFmt numFmtId="183" formatCode="_ * #,##0_ ;_ * \-#,##0_ ;_ * &quot;-&quot;??_ ;_ @_ 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0.00000000000"/>
    <numFmt numFmtId="187" formatCode="0.0000000000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47" applyNumberFormat="1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73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0" xfId="0" applyNumberFormat="1" applyFill="1" applyAlignment="1">
      <alignment/>
    </xf>
    <xf numFmtId="49" fontId="4" fillId="34" borderId="0" xfId="0" applyNumberFormat="1" applyFont="1" applyFill="1" applyBorder="1" applyAlignment="1" applyProtection="1">
      <alignment horizontal="center"/>
      <protection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2" fontId="0" fillId="33" borderId="0" xfId="0" applyNumberFormat="1" applyFill="1" applyAlignment="1">
      <alignment/>
    </xf>
    <xf numFmtId="173" fontId="5" fillId="33" borderId="0" xfId="0" applyNumberFormat="1" applyFont="1" applyFill="1" applyBorder="1" applyAlignment="1" applyProtection="1">
      <alignment/>
      <protection/>
    </xf>
    <xf numFmtId="43" fontId="0" fillId="33" borderId="0" xfId="0" applyNumberFormat="1" applyFill="1" applyAlignment="1">
      <alignment/>
    </xf>
    <xf numFmtId="43" fontId="2" fillId="33" borderId="0" xfId="0" applyNumberFormat="1" applyFont="1" applyFill="1" applyAlignment="1">
      <alignment/>
    </xf>
    <xf numFmtId="172" fontId="2" fillId="33" borderId="0" xfId="47" applyNumberFormat="1" applyFont="1" applyFill="1" applyAlignment="1">
      <alignment/>
    </xf>
    <xf numFmtId="171" fontId="2" fillId="33" borderId="0" xfId="47" applyFont="1" applyFill="1" applyAlignment="1">
      <alignment/>
    </xf>
    <xf numFmtId="172" fontId="0" fillId="33" borderId="0" xfId="47" applyNumberFormat="1" applyFont="1" applyFill="1" applyAlignment="1">
      <alignment/>
    </xf>
    <xf numFmtId="172" fontId="4" fillId="33" borderId="10" xfId="47" applyNumberFormat="1" applyFont="1" applyFill="1" applyBorder="1" applyAlignment="1" applyProtection="1">
      <alignment horizontal="center" vertical="center"/>
      <protection/>
    </xf>
    <xf numFmtId="172" fontId="4" fillId="33" borderId="0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172" fontId="0" fillId="33" borderId="10" xfId="47" applyNumberFormat="1" applyFont="1" applyFill="1" applyBorder="1" applyAlignment="1">
      <alignment/>
    </xf>
    <xf numFmtId="172" fontId="0" fillId="0" borderId="0" xfId="47" applyNumberFormat="1" applyFont="1" applyFill="1" applyAlignment="1">
      <alignment/>
    </xf>
    <xf numFmtId="172" fontId="42" fillId="34" borderId="10" xfId="47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9" fontId="0" fillId="33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47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76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125" style="7" customWidth="1"/>
    <col min="2" max="2" width="10.375" style="4" customWidth="1"/>
    <col min="3" max="3" width="30.75390625" style="4" customWidth="1"/>
    <col min="4" max="4" width="14.875" style="3" bestFit="1" customWidth="1"/>
    <col min="5" max="5" width="13.75390625" style="4" bestFit="1" customWidth="1"/>
    <col min="6" max="6" width="14.00390625" style="4" customWidth="1"/>
    <col min="7" max="7" width="14.625" style="4" customWidth="1"/>
    <col min="8" max="8" width="13.625" style="4" customWidth="1"/>
    <col min="9" max="9" width="13.50390625" style="4" hidden="1" customWidth="1"/>
    <col min="10" max="10" width="13.00390625" style="4" hidden="1" customWidth="1"/>
    <col min="11" max="11" width="13.875" style="4" hidden="1" customWidth="1"/>
    <col min="12" max="12" width="13.75390625" style="4" hidden="1" customWidth="1"/>
    <col min="13" max="13" width="13.375" style="4" hidden="1" customWidth="1"/>
    <col min="14" max="14" width="13.00390625" style="4" hidden="1" customWidth="1"/>
    <col min="15" max="15" width="13.50390625" style="4" hidden="1" customWidth="1"/>
    <col min="16" max="16" width="13.625" style="4" hidden="1" customWidth="1"/>
    <col min="17" max="23" width="11.00390625" style="1" customWidth="1"/>
    <col min="24" max="24" width="11.625" style="1" bestFit="1" customWidth="1"/>
    <col min="25" max="16384" width="11.00390625" style="1" customWidth="1"/>
  </cols>
  <sheetData>
    <row r="1" spans="2:15" ht="12.75">
      <c r="B1" s="7"/>
      <c r="C1" s="7"/>
      <c r="D1" s="17"/>
      <c r="E1" s="20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2" customFormat="1" ht="15">
      <c r="A2" s="7"/>
      <c r="B2" s="18" t="s">
        <v>114</v>
      </c>
      <c r="C2" s="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" customFormat="1" ht="14.25">
      <c r="A3" s="7"/>
      <c r="B3" s="6" t="s">
        <v>100</v>
      </c>
      <c r="C3" s="5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5"/>
    </row>
    <row r="4" spans="2:16" ht="12.75">
      <c r="B4" s="7"/>
      <c r="C4" s="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2.75">
      <c r="B5" s="36" t="s">
        <v>17</v>
      </c>
      <c r="C5" s="38" t="s">
        <v>18</v>
      </c>
      <c r="D5" s="39" t="s">
        <v>91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ht="12.75">
      <c r="B6" s="37"/>
      <c r="C6" s="37"/>
      <c r="D6" s="24" t="s">
        <v>19</v>
      </c>
      <c r="E6" s="24" t="s">
        <v>20</v>
      </c>
      <c r="F6" s="24" t="s">
        <v>21</v>
      </c>
      <c r="G6" s="24" t="s">
        <v>22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4" t="s">
        <v>28</v>
      </c>
      <c r="N6" s="24" t="s">
        <v>29</v>
      </c>
      <c r="O6" s="9" t="s">
        <v>30</v>
      </c>
      <c r="P6" s="9" t="s">
        <v>73</v>
      </c>
    </row>
    <row r="7" spans="2:16" ht="12.75">
      <c r="B7" s="16"/>
      <c r="C7" s="1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8"/>
      <c r="P7" s="8"/>
    </row>
    <row r="8" spans="2:16" ht="12.75">
      <c r="B8" s="40" t="s">
        <v>31</v>
      </c>
      <c r="C8" s="40"/>
      <c r="D8" s="26">
        <f aca="true" t="shared" si="0" ref="D8:P8">+D10+D289</f>
        <v>791892.7767806406</v>
      </c>
      <c r="E8" s="26">
        <f t="shared" si="0"/>
        <v>120626.13560426612</v>
      </c>
      <c r="F8" s="26">
        <f t="shared" si="0"/>
        <v>245133.78231591234</v>
      </c>
      <c r="G8" s="26">
        <f t="shared" si="0"/>
        <v>239810.47485868755</v>
      </c>
      <c r="H8" s="26">
        <f t="shared" si="0"/>
        <v>186322.38400177454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</row>
    <row r="9" spans="2:16" ht="12.75">
      <c r="B9" s="7"/>
      <c r="C9" s="11"/>
      <c r="D9" s="23"/>
      <c r="E9" s="19"/>
      <c r="F9" s="19"/>
      <c r="G9" s="19"/>
      <c r="H9" s="19"/>
      <c r="I9" s="19"/>
      <c r="J9" s="19"/>
      <c r="K9" s="19"/>
      <c r="L9" s="19"/>
      <c r="M9" s="19"/>
      <c r="N9" s="7"/>
      <c r="O9" s="7"/>
      <c r="P9" s="7"/>
    </row>
    <row r="10" spans="2:16" ht="12.75">
      <c r="B10" s="41" t="s">
        <v>32</v>
      </c>
      <c r="C10" s="41"/>
      <c r="D10" s="25">
        <f>SUM(E10:P10)</f>
        <v>467703.54191184713</v>
      </c>
      <c r="E10" s="25">
        <f aca="true" t="shared" si="1" ref="E10:P10">+E12+E50+E65+E77+E86+E92+E113+E116+E133+E138+E148+E155+E165+E171+E174+E182+E192+E198+E246+E255</f>
        <v>71148.66155137216</v>
      </c>
      <c r="F10" s="25">
        <f t="shared" si="1"/>
        <v>163505.11071977532</v>
      </c>
      <c r="G10" s="25">
        <f t="shared" si="1"/>
        <v>125236.68355265466</v>
      </c>
      <c r="H10" s="25">
        <f t="shared" si="1"/>
        <v>107813.08608804499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</row>
    <row r="11" spans="2:16" ht="12.75">
      <c r="B11" s="7"/>
      <c r="C11" s="7"/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 ht="12.75">
      <c r="B12" s="12" t="s">
        <v>33</v>
      </c>
      <c r="C12" s="13" t="s">
        <v>34</v>
      </c>
      <c r="D12" s="26">
        <f>SUM(E12:P12)</f>
        <v>52008.71698</v>
      </c>
      <c r="E12" s="26">
        <f>+SUM(E13:E48)</f>
        <v>7612.222289999999</v>
      </c>
      <c r="F12" s="26">
        <f aca="true" t="shared" si="2" ref="F12:P12">+SUM(F13:F48)</f>
        <v>11663.93815</v>
      </c>
      <c r="G12" s="26">
        <f t="shared" si="2"/>
        <v>15132.94207</v>
      </c>
      <c r="H12" s="26">
        <f t="shared" si="2"/>
        <v>17599.61447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</row>
    <row r="13" spans="2:19" ht="12.75">
      <c r="B13" s="7"/>
      <c r="C13" s="11" t="s">
        <v>0</v>
      </c>
      <c r="D13" s="23">
        <f aca="true" t="shared" si="3" ref="D13:D48">SUM(E13:P13)</f>
        <v>2453.1736499999997</v>
      </c>
      <c r="E13" s="23">
        <v>99.20135</v>
      </c>
      <c r="F13" s="23">
        <v>598.8818</v>
      </c>
      <c r="G13" s="23">
        <v>704.23274</v>
      </c>
      <c r="H13" s="23">
        <v>1050.8577599999999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S13" s="31"/>
    </row>
    <row r="14" spans="2:19" ht="12.75">
      <c r="B14" s="7"/>
      <c r="C14" s="11" t="s">
        <v>117</v>
      </c>
      <c r="D14" s="23">
        <f t="shared" si="3"/>
        <v>38.335</v>
      </c>
      <c r="E14" s="23">
        <v>0</v>
      </c>
      <c r="F14" s="23">
        <v>19.1675</v>
      </c>
      <c r="G14" s="23">
        <v>0</v>
      </c>
      <c r="H14" s="23">
        <v>19.1675</v>
      </c>
      <c r="I14" s="23"/>
      <c r="J14" s="23"/>
      <c r="K14" s="23"/>
      <c r="L14" s="23"/>
      <c r="M14" s="23"/>
      <c r="N14" s="23"/>
      <c r="O14" s="23"/>
      <c r="P14" s="23"/>
      <c r="S14" s="31"/>
    </row>
    <row r="15" spans="2:19" ht="12.75">
      <c r="B15" s="7"/>
      <c r="C15" s="11" t="s">
        <v>1</v>
      </c>
      <c r="D15" s="23">
        <f t="shared" si="3"/>
        <v>629.24383</v>
      </c>
      <c r="E15" s="23">
        <v>138.60062</v>
      </c>
      <c r="F15" s="23">
        <v>167.02805</v>
      </c>
      <c r="G15" s="23">
        <v>178.66571</v>
      </c>
      <c r="H15" s="23">
        <v>144.94945</v>
      </c>
      <c r="I15" s="23"/>
      <c r="J15" s="23"/>
      <c r="K15" s="23"/>
      <c r="L15" s="23"/>
      <c r="M15" s="23"/>
      <c r="N15" s="23"/>
      <c r="O15" s="23"/>
      <c r="P15" s="23"/>
      <c r="S15" s="31"/>
    </row>
    <row r="16" spans="2:19" ht="12.75">
      <c r="B16" s="7"/>
      <c r="C16" s="11" t="s">
        <v>77</v>
      </c>
      <c r="D16" s="23">
        <f t="shared" si="3"/>
        <v>14828.366950000001</v>
      </c>
      <c r="E16" s="23">
        <v>1906.6428399999998</v>
      </c>
      <c r="F16" s="23">
        <v>4659.10663</v>
      </c>
      <c r="G16" s="23">
        <v>4232.66309</v>
      </c>
      <c r="H16" s="23">
        <v>4029.9543900000003</v>
      </c>
      <c r="I16" s="23"/>
      <c r="J16" s="23"/>
      <c r="K16" s="23"/>
      <c r="L16" s="23"/>
      <c r="M16" s="23"/>
      <c r="N16" s="23"/>
      <c r="O16" s="23"/>
      <c r="P16" s="23"/>
      <c r="S16" s="31"/>
    </row>
    <row r="17" spans="2:19" ht="12.75">
      <c r="B17" s="7"/>
      <c r="C17" s="11" t="s">
        <v>75</v>
      </c>
      <c r="D17" s="23">
        <f t="shared" si="3"/>
        <v>1815.72554</v>
      </c>
      <c r="E17" s="23">
        <v>192.99613</v>
      </c>
      <c r="F17" s="23">
        <v>180.74181</v>
      </c>
      <c r="G17" s="23">
        <v>567.2039599999999</v>
      </c>
      <c r="H17" s="23">
        <v>874.78364</v>
      </c>
      <c r="I17" s="23"/>
      <c r="J17" s="23"/>
      <c r="K17" s="23"/>
      <c r="L17" s="23"/>
      <c r="M17" s="23"/>
      <c r="N17" s="23"/>
      <c r="O17" s="23"/>
      <c r="P17" s="23"/>
      <c r="S17" s="31"/>
    </row>
    <row r="18" spans="2:19" ht="12.75">
      <c r="B18" s="7"/>
      <c r="C18" s="11" t="s">
        <v>4</v>
      </c>
      <c r="D18" s="23">
        <f t="shared" si="3"/>
        <v>966.35504</v>
      </c>
      <c r="E18" s="23">
        <v>209.01736</v>
      </c>
      <c r="F18" s="23">
        <v>104.75948999999999</v>
      </c>
      <c r="G18" s="23">
        <v>289.55597</v>
      </c>
      <c r="H18" s="23">
        <v>363.02222000000006</v>
      </c>
      <c r="I18" s="23"/>
      <c r="J18" s="23"/>
      <c r="K18" s="23"/>
      <c r="L18" s="23"/>
      <c r="M18" s="23"/>
      <c r="N18" s="23"/>
      <c r="O18" s="23"/>
      <c r="P18" s="23"/>
      <c r="S18" s="31"/>
    </row>
    <row r="19" spans="2:19" ht="12.75">
      <c r="B19" s="7"/>
      <c r="C19" s="11" t="s">
        <v>118</v>
      </c>
      <c r="D19" s="23">
        <f t="shared" si="3"/>
        <v>158.688</v>
      </c>
      <c r="E19" s="23">
        <v>0</v>
      </c>
      <c r="F19" s="23">
        <v>79.344</v>
      </c>
      <c r="G19" s="23">
        <v>0</v>
      </c>
      <c r="H19" s="23">
        <v>79.344</v>
      </c>
      <c r="I19" s="23"/>
      <c r="J19" s="23"/>
      <c r="K19" s="23"/>
      <c r="L19" s="23"/>
      <c r="M19" s="23"/>
      <c r="N19" s="23"/>
      <c r="O19" s="23"/>
      <c r="P19" s="23"/>
      <c r="S19" s="31"/>
    </row>
    <row r="20" spans="2:19" ht="12.75">
      <c r="B20" s="7"/>
      <c r="C20" s="11" t="s">
        <v>101</v>
      </c>
      <c r="D20" s="23">
        <f t="shared" si="3"/>
        <v>831.19772</v>
      </c>
      <c r="E20" s="23">
        <v>195.12042</v>
      </c>
      <c r="F20" s="23">
        <v>134.06816</v>
      </c>
      <c r="G20" s="23">
        <v>77.65284</v>
      </c>
      <c r="H20" s="23">
        <v>424.35630000000003</v>
      </c>
      <c r="I20" s="23"/>
      <c r="J20" s="23"/>
      <c r="K20" s="23"/>
      <c r="L20" s="23"/>
      <c r="M20" s="23"/>
      <c r="N20" s="23"/>
      <c r="O20" s="23"/>
      <c r="P20" s="23"/>
      <c r="S20" s="31"/>
    </row>
    <row r="21" spans="2:19" ht="12.75">
      <c r="B21" s="7"/>
      <c r="C21" s="11" t="s">
        <v>6</v>
      </c>
      <c r="D21" s="23">
        <f t="shared" si="3"/>
        <v>491.35234999999994</v>
      </c>
      <c r="E21" s="23">
        <v>183.90444</v>
      </c>
      <c r="F21" s="23">
        <v>116.18342999999999</v>
      </c>
      <c r="G21" s="23">
        <v>114.66224000000001</v>
      </c>
      <c r="H21" s="23">
        <v>76.60224000000001</v>
      </c>
      <c r="I21" s="23"/>
      <c r="J21" s="23"/>
      <c r="K21" s="23"/>
      <c r="L21" s="23"/>
      <c r="M21" s="23"/>
      <c r="N21" s="23"/>
      <c r="O21" s="23"/>
      <c r="P21" s="23"/>
      <c r="S21" s="31"/>
    </row>
    <row r="22" spans="2:19" ht="12.75">
      <c r="B22" s="7"/>
      <c r="C22" s="11" t="s">
        <v>7</v>
      </c>
      <c r="D22" s="23">
        <f t="shared" si="3"/>
        <v>20081.022060000007</v>
      </c>
      <c r="E22" s="23">
        <v>3674.2106</v>
      </c>
      <c r="F22" s="23">
        <v>3191.6343500000003</v>
      </c>
      <c r="G22" s="23">
        <v>5690.461380000002</v>
      </c>
      <c r="H22" s="23">
        <v>7524.7157300000035</v>
      </c>
      <c r="I22" s="23"/>
      <c r="J22" s="23"/>
      <c r="K22" s="23"/>
      <c r="L22" s="23"/>
      <c r="M22" s="23"/>
      <c r="N22" s="23"/>
      <c r="O22" s="23"/>
      <c r="P22" s="23"/>
      <c r="S22" s="31"/>
    </row>
    <row r="23" spans="2:19" ht="12.75">
      <c r="B23" s="7"/>
      <c r="C23" s="11" t="s">
        <v>79</v>
      </c>
      <c r="D23" s="23">
        <f t="shared" si="3"/>
        <v>786.91432</v>
      </c>
      <c r="E23" s="23">
        <v>103.5416</v>
      </c>
      <c r="F23" s="23">
        <v>165.66495999999998</v>
      </c>
      <c r="G23" s="23">
        <v>352.03760000000005</v>
      </c>
      <c r="H23" s="23">
        <v>165.67015999999998</v>
      </c>
      <c r="I23" s="23"/>
      <c r="J23" s="23"/>
      <c r="K23" s="23"/>
      <c r="L23" s="23"/>
      <c r="M23" s="23"/>
      <c r="N23" s="23"/>
      <c r="O23" s="23"/>
      <c r="P23" s="23"/>
      <c r="S23" s="31"/>
    </row>
    <row r="24" spans="2:19" ht="12.75">
      <c r="B24" s="7"/>
      <c r="C24" s="11" t="s">
        <v>8</v>
      </c>
      <c r="D24" s="23">
        <f t="shared" si="3"/>
        <v>230.45895000000002</v>
      </c>
      <c r="E24" s="23">
        <v>58.1995</v>
      </c>
      <c r="F24" s="23">
        <v>38.1997</v>
      </c>
      <c r="G24" s="23">
        <v>38.335</v>
      </c>
      <c r="H24" s="23">
        <v>95.72475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S24" s="31"/>
    </row>
    <row r="25" spans="2:19" ht="11.25" customHeight="1">
      <c r="B25" s="7"/>
      <c r="C25" s="11" t="s">
        <v>81</v>
      </c>
      <c r="D25" s="23">
        <f t="shared" si="3"/>
        <v>38.28555</v>
      </c>
      <c r="E25" s="23">
        <v>0</v>
      </c>
      <c r="F25" s="23">
        <v>19.09985</v>
      </c>
      <c r="G25" s="23">
        <v>19.1857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S25" s="31"/>
    </row>
    <row r="26" spans="2:19" ht="12.75">
      <c r="B26" s="7"/>
      <c r="C26" s="11" t="s">
        <v>76</v>
      </c>
      <c r="D26" s="23">
        <f t="shared" si="3"/>
        <v>610.0819799999999</v>
      </c>
      <c r="E26" s="23">
        <v>19.09985</v>
      </c>
      <c r="F26" s="23">
        <v>317.58039999999994</v>
      </c>
      <c r="G26" s="23">
        <v>172.10173999999998</v>
      </c>
      <c r="H26" s="23">
        <v>101.29999000000001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S26" s="31"/>
    </row>
    <row r="27" spans="2:19" ht="12.75">
      <c r="B27" s="7"/>
      <c r="C27" s="11" t="s">
        <v>10</v>
      </c>
      <c r="D27" s="23">
        <f t="shared" si="3"/>
        <v>101.784</v>
      </c>
      <c r="E27" s="23">
        <v>0</v>
      </c>
      <c r="F27" s="23">
        <v>101.784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S27" s="31"/>
    </row>
    <row r="28" spans="2:19" ht="12.75">
      <c r="B28" s="7"/>
      <c r="C28" s="11" t="s">
        <v>16</v>
      </c>
      <c r="D28" s="23">
        <f t="shared" si="3"/>
        <v>172.26449</v>
      </c>
      <c r="E28" s="23">
        <v>57.299549999999996</v>
      </c>
      <c r="F28" s="23">
        <v>0</v>
      </c>
      <c r="G28" s="23">
        <v>57.299440000000004</v>
      </c>
      <c r="H28" s="23">
        <v>57.665499999999994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S28" s="31"/>
    </row>
    <row r="29" spans="2:19" ht="12.75">
      <c r="B29" s="7"/>
      <c r="C29" s="11" t="s">
        <v>11</v>
      </c>
      <c r="D29" s="23">
        <f t="shared" si="3"/>
        <v>1740.09775</v>
      </c>
      <c r="E29" s="23">
        <v>181.30244</v>
      </c>
      <c r="F29" s="23">
        <v>318.34373</v>
      </c>
      <c r="G29" s="23">
        <v>857.2362899999999</v>
      </c>
      <c r="H29" s="23">
        <v>383.21529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S29" s="31"/>
    </row>
    <row r="30" spans="2:19" ht="12.75">
      <c r="B30" s="7"/>
      <c r="C30" s="11" t="s">
        <v>87</v>
      </c>
      <c r="D30" s="23">
        <f t="shared" si="3"/>
        <v>623.8773800000001</v>
      </c>
      <c r="E30" s="23">
        <v>69.45360000000001</v>
      </c>
      <c r="F30" s="23">
        <v>152.79814000000002</v>
      </c>
      <c r="G30" s="23">
        <v>210.54004000000003</v>
      </c>
      <c r="H30" s="23">
        <v>191.0856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S30" s="31"/>
    </row>
    <row r="31" spans="2:19" ht="12.75">
      <c r="B31" s="7"/>
      <c r="C31" s="11" t="s">
        <v>119</v>
      </c>
      <c r="D31" s="23">
        <f t="shared" si="3"/>
        <v>1054.2125</v>
      </c>
      <c r="E31" s="23">
        <v>0</v>
      </c>
      <c r="F31" s="23">
        <v>383.35</v>
      </c>
      <c r="G31" s="23">
        <v>575.025</v>
      </c>
      <c r="H31" s="23">
        <v>95.8375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S31" s="31"/>
    </row>
    <row r="32" spans="2:19" ht="12.75">
      <c r="B32" s="7"/>
      <c r="C32" s="11" t="s">
        <v>89</v>
      </c>
      <c r="D32" s="23">
        <f t="shared" si="3"/>
        <v>57.41717</v>
      </c>
      <c r="E32" s="23">
        <v>19.1125</v>
      </c>
      <c r="F32" s="23">
        <v>19.137169999999998</v>
      </c>
      <c r="G32" s="23">
        <v>19.1675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S32" s="31"/>
    </row>
    <row r="33" spans="2:19" ht="12.75">
      <c r="B33" s="7"/>
      <c r="C33" s="32" t="s">
        <v>132</v>
      </c>
      <c r="D33" s="23">
        <f t="shared" si="3"/>
        <v>19.1675</v>
      </c>
      <c r="E33" s="23">
        <v>0</v>
      </c>
      <c r="F33" s="23">
        <v>0</v>
      </c>
      <c r="G33" s="23">
        <v>19.1675</v>
      </c>
      <c r="H33" s="23">
        <v>0</v>
      </c>
      <c r="I33" s="23"/>
      <c r="J33" s="23"/>
      <c r="K33" s="23"/>
      <c r="L33" s="23"/>
      <c r="M33" s="23"/>
      <c r="N33" s="23"/>
      <c r="O33" s="23"/>
      <c r="P33" s="23"/>
      <c r="S33" s="31"/>
    </row>
    <row r="34" spans="2:19" ht="12.75">
      <c r="B34" s="7"/>
      <c r="C34" s="11" t="s">
        <v>120</v>
      </c>
      <c r="D34" s="23">
        <f t="shared" si="3"/>
        <v>19.195</v>
      </c>
      <c r="E34" s="23">
        <v>0</v>
      </c>
      <c r="F34" s="23">
        <v>19.195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S34" s="31"/>
    </row>
    <row r="35" spans="2:19" ht="12.75">
      <c r="B35" s="7"/>
      <c r="C35" s="11" t="s">
        <v>121</v>
      </c>
      <c r="D35" s="23">
        <f t="shared" si="3"/>
        <v>40.12</v>
      </c>
      <c r="E35" s="23">
        <v>0</v>
      </c>
      <c r="F35" s="23">
        <v>40.12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S35" s="31"/>
    </row>
    <row r="36" spans="2:19" ht="12.75">
      <c r="B36" s="7"/>
      <c r="C36" s="32" t="s">
        <v>133</v>
      </c>
      <c r="D36" s="23">
        <f t="shared" si="3"/>
        <v>172.25328</v>
      </c>
      <c r="E36" s="23">
        <v>0</v>
      </c>
      <c r="F36" s="23">
        <v>0</v>
      </c>
      <c r="G36" s="23">
        <v>6.588</v>
      </c>
      <c r="H36" s="23">
        <v>165.66528</v>
      </c>
      <c r="I36" s="23"/>
      <c r="J36" s="23"/>
      <c r="K36" s="23"/>
      <c r="L36" s="23"/>
      <c r="M36" s="23"/>
      <c r="N36" s="23"/>
      <c r="O36" s="23"/>
      <c r="P36" s="23"/>
      <c r="S36" s="31"/>
    </row>
    <row r="37" spans="2:19" ht="12.75">
      <c r="B37" s="7"/>
      <c r="C37" s="11" t="s">
        <v>106</v>
      </c>
      <c r="D37" s="23">
        <f t="shared" si="3"/>
        <v>116.44909999999999</v>
      </c>
      <c r="E37" s="23">
        <v>19.14825</v>
      </c>
      <c r="F37" s="23">
        <v>19.7961</v>
      </c>
      <c r="G37" s="23">
        <v>38.2965</v>
      </c>
      <c r="H37" s="23">
        <v>39.20825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S37" s="31"/>
    </row>
    <row r="38" spans="2:19" ht="12.75">
      <c r="B38" s="7"/>
      <c r="C38" s="11" t="s">
        <v>102</v>
      </c>
      <c r="D38" s="23">
        <f t="shared" si="3"/>
        <v>133.94760000000002</v>
      </c>
      <c r="E38" s="23">
        <v>19.285</v>
      </c>
      <c r="F38" s="23">
        <v>38.57</v>
      </c>
      <c r="G38" s="23">
        <v>38.57</v>
      </c>
      <c r="H38" s="23">
        <v>37.5226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S38" s="31"/>
    </row>
    <row r="39" spans="2:19" ht="12.75">
      <c r="B39" s="7"/>
      <c r="C39" s="11" t="s">
        <v>88</v>
      </c>
      <c r="D39" s="23">
        <f t="shared" si="3"/>
        <v>19.1015</v>
      </c>
      <c r="E39" s="23">
        <v>0</v>
      </c>
      <c r="F39" s="23">
        <v>0</v>
      </c>
      <c r="G39" s="23">
        <v>0</v>
      </c>
      <c r="H39" s="23">
        <v>19.1015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S39" s="31"/>
    </row>
    <row r="40" spans="2:19" ht="12.75">
      <c r="B40" s="7"/>
      <c r="C40" s="11" t="s">
        <v>94</v>
      </c>
      <c r="D40" s="23">
        <f t="shared" si="3"/>
        <v>133.8755</v>
      </c>
      <c r="E40" s="23">
        <v>0</v>
      </c>
      <c r="F40" s="23">
        <v>38.335</v>
      </c>
      <c r="G40" s="23">
        <v>57.3375</v>
      </c>
      <c r="H40" s="23">
        <v>38.203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S40" s="31"/>
    </row>
    <row r="41" spans="2:19" ht="12.75">
      <c r="B41" s="7"/>
      <c r="C41" s="32" t="s">
        <v>14</v>
      </c>
      <c r="D41" s="23">
        <f t="shared" si="3"/>
        <v>746.03866</v>
      </c>
      <c r="E41" s="23">
        <v>138.69122000000004</v>
      </c>
      <c r="F41" s="23">
        <v>296.63677</v>
      </c>
      <c r="G41" s="23">
        <v>136.71966999999998</v>
      </c>
      <c r="H41" s="23">
        <v>173.991</v>
      </c>
      <c r="I41" s="23"/>
      <c r="J41" s="23"/>
      <c r="K41" s="23"/>
      <c r="L41" s="23"/>
      <c r="M41" s="23"/>
      <c r="N41" s="23"/>
      <c r="O41" s="23"/>
      <c r="P41" s="23"/>
      <c r="S41" s="31"/>
    </row>
    <row r="42" spans="2:19" ht="12.75">
      <c r="B42" s="7"/>
      <c r="C42" s="11" t="s">
        <v>86</v>
      </c>
      <c r="D42" s="23">
        <f t="shared" si="3"/>
        <v>68.47632</v>
      </c>
      <c r="E42" s="23">
        <v>0</v>
      </c>
      <c r="F42" s="23">
        <v>0</v>
      </c>
      <c r="G42" s="23">
        <v>68.47632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S42" s="31"/>
    </row>
    <row r="43" spans="2:19" ht="12.75">
      <c r="B43" s="7"/>
      <c r="C43" s="11" t="s">
        <v>84</v>
      </c>
      <c r="D43" s="23">
        <f t="shared" si="3"/>
        <v>19.1125</v>
      </c>
      <c r="E43" s="23">
        <v>0</v>
      </c>
      <c r="F43" s="23">
        <v>0</v>
      </c>
      <c r="G43" s="23">
        <v>0</v>
      </c>
      <c r="H43" s="23">
        <v>19.1125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S43" s="31"/>
    </row>
    <row r="44" spans="2:19" ht="12.75">
      <c r="B44" s="7"/>
      <c r="C44" s="11" t="s">
        <v>99</v>
      </c>
      <c r="D44" s="23">
        <f>SUM(E44:P44)</f>
        <v>19.1</v>
      </c>
      <c r="E44" s="23">
        <v>0</v>
      </c>
      <c r="F44" s="23">
        <v>0</v>
      </c>
      <c r="G44" s="23">
        <v>0</v>
      </c>
      <c r="H44" s="23">
        <v>19.1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S44" s="31"/>
    </row>
    <row r="45" spans="2:19" ht="12.75">
      <c r="B45" s="7"/>
      <c r="C45" s="11" t="s">
        <v>15</v>
      </c>
      <c r="D45" s="23">
        <f t="shared" si="3"/>
        <v>1653.71586</v>
      </c>
      <c r="E45" s="23">
        <v>289.92792</v>
      </c>
      <c r="F45" s="23">
        <v>310.63256000000007</v>
      </c>
      <c r="G45" s="23">
        <v>369.5941</v>
      </c>
      <c r="H45" s="23">
        <v>683.5612799999999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S45" s="31"/>
    </row>
    <row r="46" spans="2:16" ht="12.75">
      <c r="B46" s="7"/>
      <c r="C46" s="11" t="s">
        <v>122</v>
      </c>
      <c r="D46" s="23">
        <f t="shared" si="3"/>
        <v>76.4797</v>
      </c>
      <c r="E46" s="23">
        <v>0</v>
      </c>
      <c r="F46" s="23">
        <v>76.4797</v>
      </c>
      <c r="G46" s="23">
        <v>0</v>
      </c>
      <c r="H46" s="23">
        <v>0</v>
      </c>
      <c r="I46" s="23"/>
      <c r="J46" s="23"/>
      <c r="K46" s="23"/>
      <c r="L46" s="23"/>
      <c r="M46" s="23"/>
      <c r="N46" s="23"/>
      <c r="O46" s="23"/>
      <c r="P46" s="23"/>
    </row>
    <row r="47" spans="2:16" ht="12.75">
      <c r="B47" s="7"/>
      <c r="C47" s="11" t="s">
        <v>123</v>
      </c>
      <c r="D47" s="23">
        <f t="shared" si="3"/>
        <v>116.2252</v>
      </c>
      <c r="E47" s="23">
        <v>0</v>
      </c>
      <c r="F47" s="23">
        <v>19.09985</v>
      </c>
      <c r="G47" s="23">
        <v>58.828849999999996</v>
      </c>
      <c r="H47" s="23">
        <v>38.2965</v>
      </c>
      <c r="I47" s="23"/>
      <c r="J47" s="23"/>
      <c r="K47" s="23"/>
      <c r="L47" s="23"/>
      <c r="M47" s="23"/>
      <c r="N47" s="23"/>
      <c r="O47" s="23"/>
      <c r="P47" s="23"/>
    </row>
    <row r="48" spans="2:16" ht="12.75">
      <c r="B48" s="7"/>
      <c r="C48" s="11" t="s">
        <v>104</v>
      </c>
      <c r="D48" s="23">
        <f t="shared" si="3"/>
        <v>946.60503</v>
      </c>
      <c r="E48" s="23">
        <v>37.4671</v>
      </c>
      <c r="F48" s="23">
        <v>38.2</v>
      </c>
      <c r="G48" s="23">
        <v>183.33739000000003</v>
      </c>
      <c r="H48" s="23">
        <v>687.60054</v>
      </c>
      <c r="I48" s="23"/>
      <c r="J48" s="23"/>
      <c r="K48" s="23"/>
      <c r="L48" s="23"/>
      <c r="M48" s="23"/>
      <c r="N48" s="23"/>
      <c r="O48" s="23"/>
      <c r="P48" s="23"/>
    </row>
    <row r="49" spans="2:16" ht="12.75">
      <c r="B49" s="7"/>
      <c r="C49" s="1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 ht="12.75">
      <c r="B50" s="12" t="s">
        <v>35</v>
      </c>
      <c r="C50" s="13" t="s">
        <v>36</v>
      </c>
      <c r="D50" s="26">
        <f>SUM(E50:P50)</f>
        <v>43396.072400000005</v>
      </c>
      <c r="E50" s="26">
        <f aca="true" t="shared" si="4" ref="E50:P50">+SUM(E51:E63)</f>
        <v>10939.367120000004</v>
      </c>
      <c r="F50" s="26">
        <f t="shared" si="4"/>
        <v>11293.226729999998</v>
      </c>
      <c r="G50" s="26">
        <f t="shared" si="4"/>
        <v>10393.792070000003</v>
      </c>
      <c r="H50" s="26">
        <f t="shared" si="4"/>
        <v>10769.68648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</row>
    <row r="51" spans="2:19" ht="12.75">
      <c r="B51" s="23"/>
      <c r="C51" s="11" t="s">
        <v>112</v>
      </c>
      <c r="D51" s="23">
        <f>SUM(E51:P51)</f>
        <v>84.48626</v>
      </c>
      <c r="E51" s="23">
        <v>0</v>
      </c>
      <c r="F51" s="23">
        <v>40.35905</v>
      </c>
      <c r="G51" s="23">
        <v>44.12721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S51" s="31"/>
    </row>
    <row r="52" spans="2:19" ht="12.75">
      <c r="B52" s="23"/>
      <c r="C52" s="11" t="s">
        <v>4</v>
      </c>
      <c r="D52" s="23">
        <f aca="true" t="shared" si="5" ref="D52:D63">SUM(E52:P52)</f>
        <v>2721.5143399999997</v>
      </c>
      <c r="E52" s="23">
        <v>603.9363</v>
      </c>
      <c r="F52" s="23">
        <v>800.81628</v>
      </c>
      <c r="G52" s="23">
        <v>711.4734800000001</v>
      </c>
      <c r="H52" s="23">
        <v>605.2882799999999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S52" s="31"/>
    </row>
    <row r="53" spans="2:19" ht="12.75">
      <c r="B53" s="23"/>
      <c r="C53" s="11" t="s">
        <v>96</v>
      </c>
      <c r="D53" s="23">
        <f t="shared" si="5"/>
        <v>203.79204000000004</v>
      </c>
      <c r="E53" s="23">
        <v>158.50492000000003</v>
      </c>
      <c r="F53" s="23">
        <v>45.28712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S53" s="31"/>
    </row>
    <row r="54" spans="2:19" ht="12.75">
      <c r="B54" s="23"/>
      <c r="C54" s="11" t="s">
        <v>5</v>
      </c>
      <c r="D54" s="23">
        <f t="shared" si="5"/>
        <v>9035.061420000002</v>
      </c>
      <c r="E54" s="23">
        <v>2478.274980000001</v>
      </c>
      <c r="F54" s="23">
        <v>2279.9073200000007</v>
      </c>
      <c r="G54" s="23">
        <v>1969.6130699999999</v>
      </c>
      <c r="H54" s="23">
        <v>2307.26605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S54" s="31"/>
    </row>
    <row r="55" spans="2:19" ht="12.75">
      <c r="B55" s="23"/>
      <c r="C55" s="11" t="s">
        <v>7</v>
      </c>
      <c r="D55" s="23">
        <f t="shared" si="5"/>
        <v>14880.629770000007</v>
      </c>
      <c r="E55" s="23">
        <v>3649.263200000002</v>
      </c>
      <c r="F55" s="23">
        <v>3903.1978500000005</v>
      </c>
      <c r="G55" s="23">
        <v>3560.1544200000035</v>
      </c>
      <c r="H55" s="23">
        <v>3768.0143000000007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S55" s="31"/>
    </row>
    <row r="56" spans="2:19" ht="12.75">
      <c r="B56" s="23"/>
      <c r="C56" s="11" t="s">
        <v>9</v>
      </c>
      <c r="D56" s="23">
        <f t="shared" si="5"/>
        <v>2446.3795999999998</v>
      </c>
      <c r="E56" s="23">
        <v>789.1806100000003</v>
      </c>
      <c r="F56" s="23">
        <v>658.2986499999998</v>
      </c>
      <c r="G56" s="23">
        <v>485.47885</v>
      </c>
      <c r="H56" s="23">
        <v>513.4214899999998</v>
      </c>
      <c r="I56" s="23"/>
      <c r="J56" s="23"/>
      <c r="K56" s="23"/>
      <c r="L56" s="23"/>
      <c r="M56" s="23"/>
      <c r="N56" s="23"/>
      <c r="O56" s="23"/>
      <c r="P56" s="23"/>
      <c r="S56" s="31"/>
    </row>
    <row r="57" spans="2:19" ht="12.75">
      <c r="B57" s="23"/>
      <c r="C57" s="11" t="s">
        <v>10</v>
      </c>
      <c r="D57" s="23">
        <f t="shared" si="5"/>
        <v>64.82808</v>
      </c>
      <c r="E57" s="23">
        <v>45.55021</v>
      </c>
      <c r="F57" s="23">
        <v>19.27787</v>
      </c>
      <c r="G57" s="23">
        <v>0</v>
      </c>
      <c r="H57" s="23">
        <v>0</v>
      </c>
      <c r="I57" s="23"/>
      <c r="J57" s="23"/>
      <c r="K57" s="23"/>
      <c r="L57" s="23"/>
      <c r="M57" s="23"/>
      <c r="N57" s="23"/>
      <c r="O57" s="23"/>
      <c r="P57" s="23"/>
      <c r="S57" s="31"/>
    </row>
    <row r="58" spans="2:19" ht="12.75">
      <c r="B58" s="23"/>
      <c r="C58" s="11" t="s">
        <v>87</v>
      </c>
      <c r="D58" s="23">
        <f t="shared" si="5"/>
        <v>2.8575399999999997</v>
      </c>
      <c r="E58" s="23">
        <v>0</v>
      </c>
      <c r="F58" s="23">
        <v>2.8575399999999997</v>
      </c>
      <c r="G58" s="23">
        <v>0</v>
      </c>
      <c r="H58" s="23">
        <v>0</v>
      </c>
      <c r="I58" s="23"/>
      <c r="J58" s="23"/>
      <c r="K58" s="23"/>
      <c r="L58" s="23"/>
      <c r="M58" s="23"/>
      <c r="N58" s="23"/>
      <c r="O58" s="23"/>
      <c r="P58" s="23"/>
      <c r="S58" s="31"/>
    </row>
    <row r="59" spans="2:19" ht="12.75">
      <c r="B59" s="23"/>
      <c r="C59" s="11" t="s">
        <v>83</v>
      </c>
      <c r="D59" s="23">
        <f t="shared" si="5"/>
        <v>10110.68558</v>
      </c>
      <c r="E59" s="23">
        <v>2453.09101</v>
      </c>
      <c r="F59" s="23">
        <v>2409.45415</v>
      </c>
      <c r="G59" s="23">
        <v>2675.8586200000004</v>
      </c>
      <c r="H59" s="23">
        <v>2572.2817999999984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S59" s="31"/>
    </row>
    <row r="60" spans="2:19" ht="12.75">
      <c r="B60" s="27"/>
      <c r="C60" s="11" t="s">
        <v>13</v>
      </c>
      <c r="D60" s="23">
        <f t="shared" si="5"/>
        <v>3168.7402099999995</v>
      </c>
      <c r="E60" s="23">
        <v>551.4470200000001</v>
      </c>
      <c r="F60" s="23">
        <v>950.8969199999999</v>
      </c>
      <c r="G60" s="23">
        <v>842.3798799999998</v>
      </c>
      <c r="H60" s="23">
        <v>824.0163899999999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S60" s="31"/>
    </row>
    <row r="61" spans="2:19" ht="12.75">
      <c r="B61" s="27"/>
      <c r="C61" s="11" t="s">
        <v>86</v>
      </c>
      <c r="D61" s="23">
        <f t="shared" si="5"/>
        <v>68.37464999999999</v>
      </c>
      <c r="E61" s="23">
        <v>45.411759999999994</v>
      </c>
      <c r="F61" s="23">
        <v>0</v>
      </c>
      <c r="G61" s="23">
        <v>0</v>
      </c>
      <c r="H61" s="23">
        <v>22.962889999999998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S61" s="31"/>
    </row>
    <row r="62" spans="2:19" ht="12.75">
      <c r="B62" s="27"/>
      <c r="C62" s="11" t="s">
        <v>124</v>
      </c>
      <c r="D62" s="23">
        <f t="shared" si="5"/>
        <v>12.963809999999999</v>
      </c>
      <c r="E62" s="23">
        <v>0</v>
      </c>
      <c r="F62" s="23">
        <v>12.963809999999999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S62" s="31"/>
    </row>
    <row r="63" spans="2:19" ht="12.75">
      <c r="B63" s="27"/>
      <c r="C63" s="11" t="s">
        <v>104</v>
      </c>
      <c r="D63" s="23">
        <f t="shared" si="5"/>
        <v>595.7591</v>
      </c>
      <c r="E63" s="23">
        <v>164.70711000000003</v>
      </c>
      <c r="F63" s="23">
        <v>169.91017</v>
      </c>
      <c r="G63" s="23">
        <v>104.70653999999998</v>
      </c>
      <c r="H63" s="23">
        <v>156.43528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S63" s="31"/>
    </row>
    <row r="64" spans="2:16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2:16" ht="12.75">
      <c r="B65" s="12" t="s">
        <v>37</v>
      </c>
      <c r="C65" s="13" t="s">
        <v>38</v>
      </c>
      <c r="D65" s="26">
        <f aca="true" t="shared" si="6" ref="D65:D75">SUM(E65:P65)</f>
        <v>757.6687400000001</v>
      </c>
      <c r="E65" s="26">
        <f>SUM(E66:E75)</f>
        <v>244.09997</v>
      </c>
      <c r="F65" s="26">
        <f aca="true" t="shared" si="7" ref="F65:P65">SUM(F66:F75)</f>
        <v>154.28741</v>
      </c>
      <c r="G65" s="26">
        <f t="shared" si="7"/>
        <v>259.36406</v>
      </c>
      <c r="H65" s="26">
        <f t="shared" si="7"/>
        <v>99.91730000000001</v>
      </c>
      <c r="I65" s="26">
        <f t="shared" si="7"/>
        <v>0</v>
      </c>
      <c r="J65" s="26">
        <f t="shared" si="7"/>
        <v>0</v>
      </c>
      <c r="K65" s="26">
        <f t="shared" si="7"/>
        <v>0</v>
      </c>
      <c r="L65" s="26">
        <f t="shared" si="7"/>
        <v>0</v>
      </c>
      <c r="M65" s="26">
        <f t="shared" si="7"/>
        <v>0</v>
      </c>
      <c r="N65" s="26">
        <f t="shared" si="7"/>
        <v>0</v>
      </c>
      <c r="O65" s="26">
        <f t="shared" si="7"/>
        <v>0</v>
      </c>
      <c r="P65" s="26">
        <f t="shared" si="7"/>
        <v>0</v>
      </c>
    </row>
    <row r="66" spans="2:19" ht="13.5" customHeight="1">
      <c r="B66" s="23"/>
      <c r="C66" s="11" t="s">
        <v>77</v>
      </c>
      <c r="D66" s="23">
        <f t="shared" si="6"/>
        <v>11.00708</v>
      </c>
      <c r="E66" s="23">
        <v>11.00708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S66" s="31"/>
    </row>
    <row r="67" spans="2:19" ht="13.5" customHeight="1">
      <c r="B67" s="23"/>
      <c r="C67" s="11" t="s">
        <v>112</v>
      </c>
      <c r="D67" s="23">
        <f t="shared" si="6"/>
        <v>283.73079</v>
      </c>
      <c r="E67" s="23">
        <v>125.0789</v>
      </c>
      <c r="F67" s="23">
        <v>67.97955999999999</v>
      </c>
      <c r="G67" s="23">
        <v>71.80184000000001</v>
      </c>
      <c r="H67" s="23">
        <v>18.87049</v>
      </c>
      <c r="I67" s="23"/>
      <c r="J67" s="23"/>
      <c r="K67" s="23"/>
      <c r="L67" s="23"/>
      <c r="M67" s="23"/>
      <c r="N67" s="23"/>
      <c r="O67" s="23"/>
      <c r="P67" s="23"/>
      <c r="S67" s="31"/>
    </row>
    <row r="68" spans="2:19" ht="13.5" customHeight="1">
      <c r="B68" s="23"/>
      <c r="C68" s="11" t="s">
        <v>4</v>
      </c>
      <c r="D68" s="23">
        <f t="shared" si="6"/>
        <v>0.8604700000000001</v>
      </c>
      <c r="E68" s="23">
        <v>0</v>
      </c>
      <c r="F68" s="23">
        <v>0.8604700000000001</v>
      </c>
      <c r="G68" s="23">
        <v>0</v>
      </c>
      <c r="H68" s="23">
        <v>0</v>
      </c>
      <c r="I68" s="23"/>
      <c r="J68" s="23"/>
      <c r="K68" s="23"/>
      <c r="L68" s="23"/>
      <c r="M68" s="23"/>
      <c r="N68" s="23"/>
      <c r="O68" s="23"/>
      <c r="P68" s="23"/>
      <c r="S68" s="31"/>
    </row>
    <row r="69" spans="2:19" ht="13.5" customHeight="1">
      <c r="B69" s="23"/>
      <c r="C69" s="11" t="s">
        <v>6</v>
      </c>
      <c r="D69" s="23">
        <f t="shared" si="6"/>
        <v>15.0957</v>
      </c>
      <c r="E69" s="23">
        <v>0</v>
      </c>
      <c r="F69" s="23">
        <v>15.0957</v>
      </c>
      <c r="G69" s="23">
        <v>0</v>
      </c>
      <c r="H69" s="23">
        <v>0</v>
      </c>
      <c r="I69" s="23"/>
      <c r="J69" s="23"/>
      <c r="K69" s="23"/>
      <c r="L69" s="23"/>
      <c r="M69" s="23"/>
      <c r="N69" s="23"/>
      <c r="O69" s="23"/>
      <c r="P69" s="23"/>
      <c r="S69" s="31"/>
    </row>
    <row r="70" spans="2:19" ht="13.5" customHeight="1">
      <c r="B70" s="23"/>
      <c r="C70" s="11" t="s">
        <v>7</v>
      </c>
      <c r="D70" s="23">
        <f t="shared" si="6"/>
        <v>351.24392</v>
      </c>
      <c r="E70" s="23">
        <v>108.01399</v>
      </c>
      <c r="F70" s="23">
        <v>51.481190000000005</v>
      </c>
      <c r="G70" s="23">
        <v>168.51904000000002</v>
      </c>
      <c r="H70" s="23">
        <v>23.2297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S70" s="31"/>
    </row>
    <row r="71" spans="2:19" ht="13.5" customHeight="1">
      <c r="B71" s="23"/>
      <c r="C71" s="11" t="s">
        <v>8</v>
      </c>
      <c r="D71" s="23">
        <f t="shared" si="6"/>
        <v>44.80412</v>
      </c>
      <c r="E71" s="23">
        <v>0</v>
      </c>
      <c r="F71" s="23">
        <v>0</v>
      </c>
      <c r="G71" s="23">
        <v>16.87059</v>
      </c>
      <c r="H71" s="23">
        <v>27.93353</v>
      </c>
      <c r="I71" s="23"/>
      <c r="J71" s="23"/>
      <c r="K71" s="23"/>
      <c r="L71" s="23"/>
      <c r="M71" s="23"/>
      <c r="N71" s="23"/>
      <c r="O71" s="23"/>
      <c r="P71" s="23"/>
      <c r="S71" s="31"/>
    </row>
    <row r="72" spans="2:19" ht="13.5" customHeight="1">
      <c r="B72" s="23"/>
      <c r="C72" s="11" t="s">
        <v>12</v>
      </c>
      <c r="D72" s="23">
        <f t="shared" si="6"/>
        <v>0.12519</v>
      </c>
      <c r="E72" s="23">
        <v>0</v>
      </c>
      <c r="F72" s="23">
        <v>0</v>
      </c>
      <c r="G72" s="23">
        <v>0.12519</v>
      </c>
      <c r="H72" s="23">
        <v>0</v>
      </c>
      <c r="I72" s="23"/>
      <c r="J72" s="23"/>
      <c r="K72" s="23"/>
      <c r="L72" s="23"/>
      <c r="M72" s="23"/>
      <c r="N72" s="23"/>
      <c r="O72" s="23"/>
      <c r="P72" s="23"/>
      <c r="S72" s="31"/>
    </row>
    <row r="73" spans="2:19" ht="13.5" customHeight="1">
      <c r="B73" s="23"/>
      <c r="C73" s="11" t="s">
        <v>83</v>
      </c>
      <c r="D73" s="23">
        <f t="shared" si="6"/>
        <v>10.73184</v>
      </c>
      <c r="E73" s="23">
        <v>0</v>
      </c>
      <c r="F73" s="23">
        <v>0</v>
      </c>
      <c r="G73" s="23">
        <v>0</v>
      </c>
      <c r="H73" s="23">
        <v>10.73184</v>
      </c>
      <c r="I73" s="23"/>
      <c r="J73" s="23"/>
      <c r="K73" s="23"/>
      <c r="L73" s="23"/>
      <c r="M73" s="23"/>
      <c r="N73" s="23"/>
      <c r="O73" s="23"/>
      <c r="P73" s="23"/>
      <c r="S73" s="31"/>
    </row>
    <row r="74" spans="2:19" ht="13.5" customHeight="1">
      <c r="B74" s="23"/>
      <c r="C74" s="11" t="s">
        <v>13</v>
      </c>
      <c r="D74" s="23">
        <f t="shared" si="6"/>
        <v>2.0474</v>
      </c>
      <c r="E74" s="23">
        <v>0</v>
      </c>
      <c r="F74" s="23">
        <v>0</v>
      </c>
      <c r="G74" s="23">
        <v>2.0474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S74" s="31"/>
    </row>
    <row r="75" spans="2:16" ht="12.75">
      <c r="B75" s="7"/>
      <c r="C75" s="7" t="s">
        <v>104</v>
      </c>
      <c r="D75" s="23">
        <f t="shared" si="6"/>
        <v>38.02223</v>
      </c>
      <c r="E75" s="23">
        <v>0</v>
      </c>
      <c r="F75" s="23">
        <v>18.87049</v>
      </c>
      <c r="G75" s="23">
        <v>0</v>
      </c>
      <c r="H75" s="23">
        <v>19.15174</v>
      </c>
      <c r="I75" s="23"/>
      <c r="J75" s="23"/>
      <c r="K75" s="23"/>
      <c r="L75" s="23"/>
      <c r="M75" s="23"/>
      <c r="N75" s="23"/>
      <c r="O75" s="23"/>
      <c r="P75" s="23"/>
    </row>
    <row r="76" spans="2:16" ht="12.75">
      <c r="B76" s="7"/>
      <c r="C76" s="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2:16" ht="12.75">
      <c r="B77" s="12" t="s">
        <v>39</v>
      </c>
      <c r="C77" s="13" t="s">
        <v>40</v>
      </c>
      <c r="D77" s="26">
        <f>SUM(E77:P77)</f>
        <v>943.1075800000001</v>
      </c>
      <c r="E77" s="26">
        <f aca="true" t="shared" si="8" ref="E77:P77">SUM(E78:E84)</f>
        <v>345.67812</v>
      </c>
      <c r="F77" s="26">
        <f t="shared" si="8"/>
        <v>408.33123</v>
      </c>
      <c r="G77" s="26">
        <f t="shared" si="8"/>
        <v>141.99482</v>
      </c>
      <c r="H77" s="26">
        <f t="shared" si="8"/>
        <v>47.10341</v>
      </c>
      <c r="I77" s="26">
        <f t="shared" si="8"/>
        <v>0</v>
      </c>
      <c r="J77" s="26">
        <f t="shared" si="8"/>
        <v>0</v>
      </c>
      <c r="K77" s="26">
        <f t="shared" si="8"/>
        <v>0</v>
      </c>
      <c r="L77" s="26">
        <f t="shared" si="8"/>
        <v>0</v>
      </c>
      <c r="M77" s="26">
        <f t="shared" si="8"/>
        <v>0</v>
      </c>
      <c r="N77" s="26">
        <f t="shared" si="8"/>
        <v>0</v>
      </c>
      <c r="O77" s="26">
        <f t="shared" si="8"/>
        <v>0</v>
      </c>
      <c r="P77" s="26">
        <f t="shared" si="8"/>
        <v>0</v>
      </c>
    </row>
    <row r="78" spans="2:16" ht="12.75">
      <c r="B78" s="7"/>
      <c r="C78" s="11" t="s">
        <v>4</v>
      </c>
      <c r="D78" s="23">
        <f aca="true" t="shared" si="9" ref="D78:D136">SUM(E78:P78)</f>
        <v>226.16764999999998</v>
      </c>
      <c r="E78" s="23">
        <v>47.92058</v>
      </c>
      <c r="F78" s="23">
        <v>50.06429000000001</v>
      </c>
      <c r="G78" s="23">
        <v>81.07937</v>
      </c>
      <c r="H78" s="23">
        <v>47.10341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2:16" ht="12.75">
      <c r="B79" s="7"/>
      <c r="C79" s="11" t="s">
        <v>7</v>
      </c>
      <c r="D79" s="23">
        <f t="shared" si="9"/>
        <v>0.43545</v>
      </c>
      <c r="E79" s="23">
        <v>0</v>
      </c>
      <c r="F79" s="23">
        <v>0</v>
      </c>
      <c r="G79" s="23">
        <v>0.43545</v>
      </c>
      <c r="H79" s="23">
        <v>0</v>
      </c>
      <c r="I79" s="23"/>
      <c r="J79" s="23"/>
      <c r="K79" s="23"/>
      <c r="L79" s="23"/>
      <c r="M79" s="23"/>
      <c r="N79" s="23"/>
      <c r="O79" s="23"/>
      <c r="P79" s="23"/>
    </row>
    <row r="80" spans="2:16" ht="12.75">
      <c r="B80" s="7"/>
      <c r="C80" s="11" t="s">
        <v>108</v>
      </c>
      <c r="D80" s="23">
        <f t="shared" si="9"/>
        <v>11.764</v>
      </c>
      <c r="E80" s="23">
        <v>0</v>
      </c>
      <c r="F80" s="23">
        <v>11.764</v>
      </c>
      <c r="G80" s="23">
        <v>0</v>
      </c>
      <c r="H80" s="23">
        <v>0</v>
      </c>
      <c r="I80" s="23"/>
      <c r="J80" s="23"/>
      <c r="K80" s="23"/>
      <c r="L80" s="23"/>
      <c r="M80" s="23"/>
      <c r="N80" s="23"/>
      <c r="O80" s="23"/>
      <c r="P80" s="23"/>
    </row>
    <row r="81" spans="2:16" ht="12.75">
      <c r="B81" s="7"/>
      <c r="C81" s="11" t="s">
        <v>83</v>
      </c>
      <c r="D81" s="23">
        <f t="shared" si="9"/>
        <v>361.87544</v>
      </c>
      <c r="E81" s="23">
        <v>123.92004</v>
      </c>
      <c r="F81" s="23">
        <v>177.4754</v>
      </c>
      <c r="G81" s="23">
        <v>60.48</v>
      </c>
      <c r="H81" s="23">
        <v>0</v>
      </c>
      <c r="I81" s="23"/>
      <c r="J81" s="23"/>
      <c r="K81" s="23"/>
      <c r="L81" s="23"/>
      <c r="M81" s="23"/>
      <c r="N81" s="23"/>
      <c r="O81" s="23"/>
      <c r="P81" s="23"/>
    </row>
    <row r="82" spans="2:16" ht="12.75">
      <c r="B82" s="7"/>
      <c r="C82" s="11" t="s">
        <v>78</v>
      </c>
      <c r="D82" s="23">
        <f t="shared" si="9"/>
        <v>18.187540000000002</v>
      </c>
      <c r="E82" s="23">
        <v>0</v>
      </c>
      <c r="F82" s="23">
        <v>18.187540000000002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2.75">
      <c r="B83" s="7"/>
      <c r="C83" s="11" t="s">
        <v>14</v>
      </c>
      <c r="D83" s="23">
        <f t="shared" si="9"/>
        <v>301.68</v>
      </c>
      <c r="E83" s="23">
        <v>150.84</v>
      </c>
      <c r="F83" s="23">
        <v>150.84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2:16" ht="12.75">
      <c r="B84" s="7"/>
      <c r="C84" s="11" t="s">
        <v>104</v>
      </c>
      <c r="D84" s="23">
        <f t="shared" si="9"/>
        <v>22.9975</v>
      </c>
      <c r="E84" s="23">
        <v>22.9975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2:16" ht="12.75">
      <c r="B85" s="7"/>
      <c r="C85" s="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2:16" ht="12.75">
      <c r="B86" s="12" t="s">
        <v>41</v>
      </c>
      <c r="C86" s="13" t="s">
        <v>42</v>
      </c>
      <c r="D86" s="26">
        <f>SUM(E86:P86)</f>
        <v>6.435451847082646</v>
      </c>
      <c r="E86" s="26">
        <f aca="true" t="shared" si="10" ref="E86:P86">SUM(E87:E90)</f>
        <v>1.6248813721629702</v>
      </c>
      <c r="F86" s="26">
        <f t="shared" si="10"/>
        <v>1.4703197753081587</v>
      </c>
      <c r="G86" s="26">
        <f t="shared" si="10"/>
        <v>1.5359326546544865</v>
      </c>
      <c r="H86" s="26">
        <f t="shared" si="10"/>
        <v>1.8043180449570302</v>
      </c>
      <c r="I86" s="26">
        <f t="shared" si="10"/>
        <v>0</v>
      </c>
      <c r="J86" s="26">
        <f t="shared" si="10"/>
        <v>0</v>
      </c>
      <c r="K86" s="26">
        <f t="shared" si="10"/>
        <v>0</v>
      </c>
      <c r="L86" s="26">
        <f t="shared" si="10"/>
        <v>0</v>
      </c>
      <c r="M86" s="26">
        <f t="shared" si="10"/>
        <v>0</v>
      </c>
      <c r="N86" s="26">
        <f t="shared" si="10"/>
        <v>0</v>
      </c>
      <c r="O86" s="26">
        <f t="shared" si="10"/>
        <v>0</v>
      </c>
      <c r="P86" s="26">
        <f t="shared" si="10"/>
        <v>0</v>
      </c>
    </row>
    <row r="87" spans="2:16" ht="12.75">
      <c r="B87" s="7"/>
      <c r="C87" s="11" t="s">
        <v>75</v>
      </c>
      <c r="D87" s="23">
        <f>+SUM(E87:P87)</f>
        <v>2.3326071905121815</v>
      </c>
      <c r="E87" s="23">
        <v>0.6018203647198971</v>
      </c>
      <c r="F87" s="23">
        <v>0.546024938803821</v>
      </c>
      <c r="G87" s="23">
        <v>0.5661937376169103</v>
      </c>
      <c r="H87" s="23">
        <v>0.618568149371553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2:16" ht="12.75">
      <c r="B88" s="7"/>
      <c r="C88" s="11" t="s">
        <v>7</v>
      </c>
      <c r="D88" s="23">
        <f>+SUM(E88:P88)</f>
        <v>3.738534019477026</v>
      </c>
      <c r="E88" s="23">
        <v>0.8977121969972662</v>
      </c>
      <c r="F88" s="23">
        <v>0.8057950837773363</v>
      </c>
      <c r="G88" s="23">
        <v>0.9159005869234572</v>
      </c>
      <c r="H88" s="23">
        <v>1.1191261517789661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2:16" ht="12.75">
      <c r="B89" s="7"/>
      <c r="C89" s="11" t="s">
        <v>11</v>
      </c>
      <c r="D89" s="23">
        <f>+SUM(E89:P89)</f>
        <v>0.1245109126706417</v>
      </c>
      <c r="E89" s="23">
        <v>0.05893753479706511</v>
      </c>
      <c r="F89" s="23">
        <v>0.06557337787357659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2:16" ht="12.75">
      <c r="B90" s="7"/>
      <c r="C90" s="33" t="s">
        <v>90</v>
      </c>
      <c r="D90" s="23">
        <f>+SUM(E90:P90)</f>
        <v>0.23979972442279668</v>
      </c>
      <c r="E90" s="23">
        <v>0.0664112756487418</v>
      </c>
      <c r="F90" s="23">
        <v>0.052926374853424704</v>
      </c>
      <c r="G90" s="23">
        <v>0.053838330114118906</v>
      </c>
      <c r="H90" s="23">
        <v>0.06662374380651125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2.75">
      <c r="B91" s="10"/>
      <c r="C91" s="10"/>
      <c r="D91" s="1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ht="12.75">
      <c r="B92" s="12" t="s">
        <v>43</v>
      </c>
      <c r="C92" s="13" t="s">
        <v>44</v>
      </c>
      <c r="D92" s="26">
        <f>SUM(E92:P92)</f>
        <v>35543.633499999996</v>
      </c>
      <c r="E92" s="26">
        <f aca="true" t="shared" si="11" ref="E92:P92">SUM(E93:E111)</f>
        <v>9160.11319</v>
      </c>
      <c r="F92" s="26">
        <f t="shared" si="11"/>
        <v>8382.98384</v>
      </c>
      <c r="G92" s="26">
        <f t="shared" si="11"/>
        <v>9105.759169999998</v>
      </c>
      <c r="H92" s="26">
        <f t="shared" si="11"/>
        <v>8894.777300000002</v>
      </c>
      <c r="I92" s="26">
        <f t="shared" si="11"/>
        <v>0</v>
      </c>
      <c r="J92" s="26">
        <f t="shared" si="11"/>
        <v>0</v>
      </c>
      <c r="K92" s="26">
        <f t="shared" si="11"/>
        <v>0</v>
      </c>
      <c r="L92" s="26">
        <f t="shared" si="11"/>
        <v>0</v>
      </c>
      <c r="M92" s="26">
        <f t="shared" si="11"/>
        <v>0</v>
      </c>
      <c r="N92" s="26">
        <f t="shared" si="11"/>
        <v>0</v>
      </c>
      <c r="O92" s="26">
        <f t="shared" si="11"/>
        <v>0</v>
      </c>
      <c r="P92" s="26">
        <f t="shared" si="11"/>
        <v>0</v>
      </c>
    </row>
    <row r="93" spans="2:16" ht="12.75">
      <c r="B93" s="7"/>
      <c r="C93" s="11" t="s">
        <v>0</v>
      </c>
      <c r="D93" s="23">
        <f t="shared" si="9"/>
        <v>977.365</v>
      </c>
      <c r="E93" s="23">
        <v>225.522</v>
      </c>
      <c r="F93" s="23">
        <v>325.788</v>
      </c>
      <c r="G93" s="23">
        <v>300.739</v>
      </c>
      <c r="H93" s="23">
        <v>125.316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2:16" ht="12.75">
      <c r="B94" s="7"/>
      <c r="C94" s="11" t="s">
        <v>82</v>
      </c>
      <c r="D94" s="23">
        <f t="shared" si="9"/>
        <v>627.172</v>
      </c>
      <c r="E94" s="23">
        <v>225.918</v>
      </c>
      <c r="F94" s="23">
        <v>250.787</v>
      </c>
      <c r="G94" s="23">
        <v>75.289</v>
      </c>
      <c r="H94" s="23">
        <v>75.178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2:16" ht="12.75">
      <c r="B95" s="7"/>
      <c r="C95" s="11" t="s">
        <v>3</v>
      </c>
      <c r="D95" s="23">
        <f t="shared" si="9"/>
        <v>1805.12519</v>
      </c>
      <c r="E95" s="23">
        <v>406.24863999999997</v>
      </c>
      <c r="F95" s="23">
        <v>315.95363999999995</v>
      </c>
      <c r="G95" s="23">
        <v>310.85790999999995</v>
      </c>
      <c r="H95" s="23">
        <v>772.065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2.75">
      <c r="B96" s="7"/>
      <c r="C96" s="11" t="s">
        <v>4</v>
      </c>
      <c r="D96" s="23">
        <f t="shared" si="9"/>
        <v>1776.7565399999999</v>
      </c>
      <c r="E96" s="23">
        <v>382.82034999999996</v>
      </c>
      <c r="F96" s="23">
        <v>432.4854</v>
      </c>
      <c r="G96" s="23">
        <v>485.43275</v>
      </c>
      <c r="H96" s="23">
        <v>476.01804000000004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2.75">
      <c r="B97" s="7"/>
      <c r="C97" s="11" t="s">
        <v>5</v>
      </c>
      <c r="D97" s="23">
        <f t="shared" si="9"/>
        <v>3017.5280700000003</v>
      </c>
      <c r="E97" s="23">
        <v>729.96857</v>
      </c>
      <c r="F97" s="23">
        <v>771.64134</v>
      </c>
      <c r="G97" s="23">
        <v>756.5489999999999</v>
      </c>
      <c r="H97" s="23">
        <v>759.36916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2:16" ht="12.75">
      <c r="B98" s="7"/>
      <c r="C98" s="11" t="s">
        <v>6</v>
      </c>
      <c r="D98" s="23">
        <f t="shared" si="9"/>
        <v>276.03064</v>
      </c>
      <c r="E98" s="23">
        <v>150.62273000000002</v>
      </c>
      <c r="F98" s="23">
        <v>50.23091</v>
      </c>
      <c r="G98" s="23">
        <v>50.118</v>
      </c>
      <c r="H98" s="23">
        <v>25.059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2:16" ht="12.75">
      <c r="B99" s="7"/>
      <c r="C99" s="11" t="s">
        <v>103</v>
      </c>
      <c r="D99" s="23">
        <f t="shared" si="9"/>
        <v>275.67</v>
      </c>
      <c r="E99" s="23">
        <v>200.472</v>
      </c>
      <c r="F99" s="23">
        <v>50.118</v>
      </c>
      <c r="G99" s="23">
        <v>25.08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2:16" ht="12.75">
      <c r="B100" s="7"/>
      <c r="C100" s="11" t="s">
        <v>9</v>
      </c>
      <c r="D100" s="23">
        <f t="shared" si="9"/>
        <v>3275.8475499999986</v>
      </c>
      <c r="E100" s="23">
        <v>890.4914599999997</v>
      </c>
      <c r="F100" s="23">
        <v>867.1330499999996</v>
      </c>
      <c r="G100" s="23">
        <v>740.7969599999998</v>
      </c>
      <c r="H100" s="23">
        <v>777.4260799999997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2.75">
      <c r="B101" s="7"/>
      <c r="C101" s="11" t="s">
        <v>76</v>
      </c>
      <c r="D101" s="23">
        <f t="shared" si="9"/>
        <v>8172.272999999999</v>
      </c>
      <c r="E101" s="23">
        <v>1354.518</v>
      </c>
      <c r="F101" s="23">
        <v>2280.601</v>
      </c>
      <c r="G101" s="23">
        <v>2581.798</v>
      </c>
      <c r="H101" s="23">
        <v>1955.356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2.75">
      <c r="B102" s="7"/>
      <c r="C102" s="11" t="s">
        <v>10</v>
      </c>
      <c r="D102" s="23">
        <f t="shared" si="9"/>
        <v>887.988</v>
      </c>
      <c r="E102" s="23">
        <v>221.746</v>
      </c>
      <c r="F102" s="23">
        <v>221.746</v>
      </c>
      <c r="G102" s="23">
        <v>266.296</v>
      </c>
      <c r="H102" s="23">
        <v>178.2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2.75">
      <c r="B103" s="7"/>
      <c r="C103" s="11" t="s">
        <v>107</v>
      </c>
      <c r="D103" s="23">
        <f t="shared" si="9"/>
        <v>50.118</v>
      </c>
      <c r="E103" s="23">
        <v>50.118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</row>
    <row r="104" spans="2:16" ht="12.75">
      <c r="B104" s="7"/>
      <c r="C104" s="1" t="s">
        <v>16</v>
      </c>
      <c r="D104" s="23">
        <f t="shared" si="9"/>
        <v>75.24082000000001</v>
      </c>
      <c r="E104" s="23">
        <v>0</v>
      </c>
      <c r="F104" s="23">
        <v>0</v>
      </c>
      <c r="G104" s="23">
        <v>50.149910000000006</v>
      </c>
      <c r="H104" s="23">
        <v>25.09091</v>
      </c>
      <c r="I104" s="23"/>
      <c r="J104" s="23"/>
      <c r="K104" s="23"/>
      <c r="L104" s="23"/>
      <c r="M104" s="23"/>
      <c r="N104" s="23"/>
      <c r="O104" s="23"/>
      <c r="P104" s="23"/>
    </row>
    <row r="105" spans="2:16" ht="12.75">
      <c r="B105" s="7"/>
      <c r="C105" s="11" t="s">
        <v>109</v>
      </c>
      <c r="D105" s="23">
        <f t="shared" si="9"/>
        <v>24.11</v>
      </c>
      <c r="E105" s="23">
        <v>24.11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2.75">
      <c r="B106" s="7"/>
      <c r="C106" s="11" t="s">
        <v>83</v>
      </c>
      <c r="D106" s="23">
        <f t="shared" si="9"/>
        <v>5189.92884</v>
      </c>
      <c r="E106" s="23">
        <v>1573.67994</v>
      </c>
      <c r="F106" s="23">
        <v>1310.0439999999996</v>
      </c>
      <c r="G106" s="23">
        <v>1090.5207000000003</v>
      </c>
      <c r="H106" s="23">
        <v>1215.6842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2.75">
      <c r="B107" s="7"/>
      <c r="C107" s="11" t="s">
        <v>88</v>
      </c>
      <c r="D107" s="23">
        <f t="shared" si="9"/>
        <v>852.254</v>
      </c>
      <c r="E107" s="23">
        <v>325.901</v>
      </c>
      <c r="F107" s="23">
        <v>225.613</v>
      </c>
      <c r="G107" s="23">
        <v>100.268</v>
      </c>
      <c r="H107" s="23">
        <v>200.472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</row>
    <row r="108" spans="2:16" ht="12.75">
      <c r="B108" s="7"/>
      <c r="C108" s="11" t="s">
        <v>14</v>
      </c>
      <c r="D108" s="23">
        <f t="shared" si="9"/>
        <v>6766.0508199999995</v>
      </c>
      <c r="E108" s="23">
        <v>1854.366</v>
      </c>
      <c r="F108" s="23">
        <v>902.145</v>
      </c>
      <c r="G108" s="23">
        <v>2029.8229099999999</v>
      </c>
      <c r="H108" s="23">
        <v>1979.71691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</row>
    <row r="109" spans="2:16" ht="12.75">
      <c r="B109" s="7"/>
      <c r="C109" s="11" t="s">
        <v>86</v>
      </c>
      <c r="D109" s="23">
        <f t="shared" si="9"/>
        <v>75.37453</v>
      </c>
      <c r="E109" s="23">
        <v>0</v>
      </c>
      <c r="F109" s="23">
        <v>0</v>
      </c>
      <c r="G109" s="23">
        <v>75.37453</v>
      </c>
      <c r="H109" s="23">
        <v>0</v>
      </c>
      <c r="I109" s="23"/>
      <c r="J109" s="23"/>
      <c r="K109" s="23"/>
      <c r="L109" s="23"/>
      <c r="M109" s="23"/>
      <c r="N109" s="23"/>
      <c r="O109" s="23"/>
      <c r="P109" s="23"/>
    </row>
    <row r="110" spans="2:16" ht="12.75">
      <c r="B110" s="7"/>
      <c r="C110" s="11" t="s">
        <v>84</v>
      </c>
      <c r="D110" s="23">
        <f t="shared" si="9"/>
        <v>1342.863</v>
      </c>
      <c r="E110" s="23">
        <v>518.298</v>
      </c>
      <c r="F110" s="23">
        <v>353.385</v>
      </c>
      <c r="G110" s="23">
        <v>141.354</v>
      </c>
      <c r="H110" s="23">
        <v>329.826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2.75">
      <c r="B111" s="7"/>
      <c r="C111" s="11" t="s">
        <v>93</v>
      </c>
      <c r="D111" s="23">
        <f t="shared" si="9"/>
        <v>75.9375</v>
      </c>
      <c r="E111" s="23">
        <v>25.3125</v>
      </c>
      <c r="F111" s="23">
        <v>25.3125</v>
      </c>
      <c r="G111" s="23">
        <v>25.3125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2.75">
      <c r="B112" s="7"/>
      <c r="C112" s="7"/>
      <c r="D112" s="23"/>
      <c r="E112" s="23"/>
      <c r="F112" s="23"/>
      <c r="G112" s="29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2:16" ht="12.75">
      <c r="B113" s="12" t="s">
        <v>45</v>
      </c>
      <c r="C113" s="13" t="s">
        <v>46</v>
      </c>
      <c r="D113" s="26">
        <f>SUM(E113:P113)</f>
        <v>383.683</v>
      </c>
      <c r="E113" s="26">
        <f aca="true" t="shared" si="12" ref="E113:P113">+SUM(E114:E114)</f>
        <v>54.429</v>
      </c>
      <c r="F113" s="26">
        <f t="shared" si="12"/>
        <v>223.304</v>
      </c>
      <c r="G113" s="26">
        <f t="shared" si="12"/>
        <v>55.977</v>
      </c>
      <c r="H113" s="26">
        <f t="shared" si="12"/>
        <v>49.973</v>
      </c>
      <c r="I113" s="26">
        <f t="shared" si="12"/>
        <v>0</v>
      </c>
      <c r="J113" s="26">
        <f t="shared" si="12"/>
        <v>0</v>
      </c>
      <c r="K113" s="26">
        <f t="shared" si="12"/>
        <v>0</v>
      </c>
      <c r="L113" s="26">
        <f t="shared" si="12"/>
        <v>0</v>
      </c>
      <c r="M113" s="26">
        <f t="shared" si="12"/>
        <v>0</v>
      </c>
      <c r="N113" s="26">
        <f t="shared" si="12"/>
        <v>0</v>
      </c>
      <c r="O113" s="26">
        <f t="shared" si="12"/>
        <v>0</v>
      </c>
      <c r="P113" s="26">
        <f t="shared" si="12"/>
        <v>0</v>
      </c>
    </row>
    <row r="114" spans="2:16" ht="12.75">
      <c r="B114" s="7"/>
      <c r="C114" s="7" t="s">
        <v>10</v>
      </c>
      <c r="D114" s="23">
        <f t="shared" si="9"/>
        <v>383.683</v>
      </c>
      <c r="E114" s="23">
        <v>54.429</v>
      </c>
      <c r="F114" s="23">
        <v>223.304</v>
      </c>
      <c r="G114" s="23">
        <v>55.977</v>
      </c>
      <c r="H114" s="23">
        <v>49.973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2:16" ht="12" customHeight="1">
      <c r="B115" s="7"/>
      <c r="C115" s="7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2:16" ht="12.75">
      <c r="B116" s="12" t="s">
        <v>47</v>
      </c>
      <c r="C116" s="13" t="s">
        <v>48</v>
      </c>
      <c r="D116" s="26">
        <f>SUM(E116:P116)</f>
        <v>198743.27138</v>
      </c>
      <c r="E116" s="26">
        <f>+SUM(E117:E131)</f>
        <v>20124.50925</v>
      </c>
      <c r="F116" s="26">
        <f aca="true" t="shared" si="13" ref="F116:P116">+SUM(F117:F131)</f>
        <v>93217.14987</v>
      </c>
      <c r="G116" s="26">
        <f t="shared" si="13"/>
        <v>49386.025859999994</v>
      </c>
      <c r="H116" s="26">
        <f t="shared" si="13"/>
        <v>36015.5864</v>
      </c>
      <c r="I116" s="26">
        <f t="shared" si="13"/>
        <v>0</v>
      </c>
      <c r="J116" s="26">
        <f t="shared" si="13"/>
        <v>0</v>
      </c>
      <c r="K116" s="26">
        <f t="shared" si="13"/>
        <v>0</v>
      </c>
      <c r="L116" s="26">
        <f t="shared" si="13"/>
        <v>0</v>
      </c>
      <c r="M116" s="26">
        <f t="shared" si="13"/>
        <v>0</v>
      </c>
      <c r="N116" s="26">
        <f t="shared" si="13"/>
        <v>0</v>
      </c>
      <c r="O116" s="26">
        <f t="shared" si="13"/>
        <v>0</v>
      </c>
      <c r="P116" s="26">
        <f t="shared" si="13"/>
        <v>0</v>
      </c>
    </row>
    <row r="117" spans="2:16" ht="12.75">
      <c r="B117" s="7"/>
      <c r="C117" s="7" t="s">
        <v>141</v>
      </c>
      <c r="D117" s="23">
        <f t="shared" si="9"/>
        <v>266.007</v>
      </c>
      <c r="E117" s="23">
        <v>0</v>
      </c>
      <c r="F117" s="23">
        <v>0</v>
      </c>
      <c r="G117" s="23">
        <v>0</v>
      </c>
      <c r="H117" s="23">
        <v>266.007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2.75">
      <c r="B118" s="7"/>
      <c r="C118" s="7" t="s">
        <v>112</v>
      </c>
      <c r="D118" s="23">
        <f t="shared" si="9"/>
        <v>35287</v>
      </c>
      <c r="E118" s="23">
        <v>0</v>
      </c>
      <c r="F118" s="23">
        <v>35287</v>
      </c>
      <c r="G118" s="23">
        <v>0</v>
      </c>
      <c r="H118" s="23">
        <v>0</v>
      </c>
      <c r="I118" s="23"/>
      <c r="J118" s="23"/>
      <c r="K118" s="23"/>
      <c r="L118" s="23"/>
      <c r="M118" s="23"/>
      <c r="N118" s="23"/>
      <c r="O118" s="23"/>
      <c r="P118" s="23"/>
    </row>
    <row r="119" spans="2:16" ht="12.75">
      <c r="B119" s="7"/>
      <c r="C119" s="7" t="s">
        <v>3</v>
      </c>
      <c r="D119" s="23">
        <f t="shared" si="9"/>
        <v>9766.152</v>
      </c>
      <c r="E119" s="23">
        <v>501.6</v>
      </c>
      <c r="F119" s="23">
        <v>4890.6</v>
      </c>
      <c r="G119" s="23">
        <v>3290.496</v>
      </c>
      <c r="H119" s="23">
        <v>1083.456</v>
      </c>
      <c r="I119" s="23"/>
      <c r="J119" s="23"/>
      <c r="K119" s="23"/>
      <c r="L119" s="23"/>
      <c r="M119" s="23"/>
      <c r="N119" s="23"/>
      <c r="O119" s="23"/>
      <c r="P119" s="23"/>
    </row>
    <row r="120" spans="2:16" ht="12.75">
      <c r="B120" s="7"/>
      <c r="C120" s="7" t="s">
        <v>4</v>
      </c>
      <c r="D120" s="23">
        <f t="shared" si="9"/>
        <v>0.02108</v>
      </c>
      <c r="E120" s="23">
        <v>0.00335</v>
      </c>
      <c r="F120" s="23">
        <v>0.006770000000000001</v>
      </c>
      <c r="G120" s="23">
        <v>0.005660000000000001</v>
      </c>
      <c r="H120" s="23">
        <v>0.0053</v>
      </c>
      <c r="I120" s="23"/>
      <c r="J120" s="23"/>
      <c r="K120" s="23"/>
      <c r="L120" s="23"/>
      <c r="M120" s="23"/>
      <c r="N120" s="23"/>
      <c r="O120" s="23"/>
      <c r="P120" s="23"/>
    </row>
    <row r="121" spans="2:16" ht="12.75">
      <c r="B121" s="7"/>
      <c r="C121" s="7" t="s">
        <v>7</v>
      </c>
      <c r="D121" s="23">
        <f t="shared" si="9"/>
        <v>15569.59</v>
      </c>
      <c r="E121" s="23">
        <v>14457.258</v>
      </c>
      <c r="F121" s="23">
        <v>780.108</v>
      </c>
      <c r="G121" s="23">
        <v>252.004</v>
      </c>
      <c r="H121" s="23">
        <v>80.22</v>
      </c>
      <c r="I121" s="23"/>
      <c r="J121" s="23"/>
      <c r="K121" s="23"/>
      <c r="L121" s="23"/>
      <c r="M121" s="23"/>
      <c r="N121" s="23"/>
      <c r="O121" s="23"/>
      <c r="P121" s="23"/>
    </row>
    <row r="122" spans="2:16" ht="12.75">
      <c r="B122" s="7"/>
      <c r="C122" s="7" t="s">
        <v>97</v>
      </c>
      <c r="D122" s="23">
        <f t="shared" si="9"/>
        <v>7519.666400000001</v>
      </c>
      <c r="E122" s="23">
        <v>501.9</v>
      </c>
      <c r="F122" s="23">
        <v>501.9</v>
      </c>
      <c r="G122" s="23">
        <v>6515.866400000001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</row>
    <row r="123" spans="2:16" ht="12.75">
      <c r="B123" s="7"/>
      <c r="C123" s="7" t="s">
        <v>89</v>
      </c>
      <c r="D123" s="23">
        <f t="shared" si="9"/>
        <v>70000</v>
      </c>
      <c r="E123" s="23">
        <v>0</v>
      </c>
      <c r="F123" s="23">
        <v>14270</v>
      </c>
      <c r="G123" s="23">
        <v>32052.69</v>
      </c>
      <c r="H123" s="23">
        <v>23677.31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</row>
    <row r="124" spans="2:16" ht="12.75">
      <c r="B124" s="7"/>
      <c r="C124" s="7" t="s">
        <v>83</v>
      </c>
      <c r="D124" s="23">
        <f t="shared" si="9"/>
        <v>1082.972</v>
      </c>
      <c r="E124" s="23">
        <v>286.9723999999999</v>
      </c>
      <c r="F124" s="23">
        <v>44.1496</v>
      </c>
      <c r="G124" s="23">
        <v>0</v>
      </c>
      <c r="H124" s="23">
        <v>751.85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2:16" ht="12.75">
      <c r="B125" s="7"/>
      <c r="C125" s="7" t="s">
        <v>80</v>
      </c>
      <c r="D125" s="23">
        <f t="shared" si="9"/>
        <v>23491.4772</v>
      </c>
      <c r="E125" s="23">
        <v>3582.4336999999996</v>
      </c>
      <c r="F125" s="23">
        <v>3229.6916</v>
      </c>
      <c r="G125" s="23">
        <v>6522.6138</v>
      </c>
      <c r="H125" s="23">
        <v>10156.738100000002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2:16" ht="12.75">
      <c r="B126" s="7"/>
      <c r="C126" s="7" t="s">
        <v>13</v>
      </c>
      <c r="D126" s="23">
        <f t="shared" si="9"/>
        <v>1090.5969</v>
      </c>
      <c r="E126" s="23">
        <v>266.113</v>
      </c>
      <c r="F126" s="23">
        <v>824.4839000000001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2.75">
      <c r="B127" s="7"/>
      <c r="C127" s="7" t="s">
        <v>115</v>
      </c>
      <c r="D127" s="23">
        <f t="shared" si="9"/>
        <v>0.001</v>
      </c>
      <c r="E127" s="23">
        <v>0.001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2" customHeight="1">
      <c r="B128" s="7"/>
      <c r="C128" s="7" t="s">
        <v>14</v>
      </c>
      <c r="D128" s="23">
        <f t="shared" si="9"/>
        <v>8307.71</v>
      </c>
      <c r="E128" s="23">
        <v>0</v>
      </c>
      <c r="F128" s="23">
        <v>8307.71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</row>
    <row r="129" spans="2:16" ht="12" customHeight="1">
      <c r="B129" s="7"/>
      <c r="C129" s="11" t="s">
        <v>86</v>
      </c>
      <c r="D129" s="23">
        <f>SUM(E129:P129)</f>
        <v>26.1278</v>
      </c>
      <c r="E129" s="23">
        <v>26.1278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2:16" ht="12" customHeight="1">
      <c r="B130" s="7"/>
      <c r="C130" s="11" t="s">
        <v>125</v>
      </c>
      <c r="D130" s="23">
        <f t="shared" si="9"/>
        <v>25081.5</v>
      </c>
      <c r="E130" s="23">
        <v>0</v>
      </c>
      <c r="F130" s="23">
        <v>25081.5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</row>
    <row r="131" spans="2:16" ht="12" customHeight="1">
      <c r="B131" s="7"/>
      <c r="C131" s="11" t="s">
        <v>104</v>
      </c>
      <c r="D131" s="23">
        <f t="shared" si="9"/>
        <v>1254.45</v>
      </c>
      <c r="E131" s="23">
        <v>502.1</v>
      </c>
      <c r="F131" s="23">
        <v>0</v>
      </c>
      <c r="G131" s="23">
        <v>752.35</v>
      </c>
      <c r="H131" s="23">
        <v>0</v>
      </c>
      <c r="I131" s="23"/>
      <c r="J131" s="23"/>
      <c r="K131" s="23"/>
      <c r="L131" s="23"/>
      <c r="M131" s="23"/>
      <c r="N131" s="23"/>
      <c r="O131" s="23"/>
      <c r="P131" s="23"/>
    </row>
    <row r="132" spans="2:16" ht="12.75">
      <c r="B132" s="7"/>
      <c r="C132" s="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2:16" ht="12.75">
      <c r="B133" s="12" t="s">
        <v>49</v>
      </c>
      <c r="C133" s="13" t="s">
        <v>50</v>
      </c>
      <c r="D133" s="26">
        <f>SUM(E133:P133)</f>
        <v>17469.62808</v>
      </c>
      <c r="E133" s="26">
        <f aca="true" t="shared" si="14" ref="E133:P133">SUM(E134:E136)</f>
        <v>4833.1433400000005</v>
      </c>
      <c r="F133" s="26">
        <f t="shared" si="14"/>
        <v>4410.505899999998</v>
      </c>
      <c r="G133" s="26">
        <f t="shared" si="14"/>
        <v>4050.86122</v>
      </c>
      <c r="H133" s="26">
        <f t="shared" si="14"/>
        <v>4175.117620000001</v>
      </c>
      <c r="I133" s="26">
        <f t="shared" si="14"/>
        <v>0</v>
      </c>
      <c r="J133" s="26">
        <f t="shared" si="14"/>
        <v>0</v>
      </c>
      <c r="K133" s="26">
        <f t="shared" si="14"/>
        <v>0</v>
      </c>
      <c r="L133" s="26">
        <f t="shared" si="14"/>
        <v>0</v>
      </c>
      <c r="M133" s="26">
        <f t="shared" si="14"/>
        <v>0</v>
      </c>
      <c r="N133" s="26">
        <f t="shared" si="14"/>
        <v>0</v>
      </c>
      <c r="O133" s="26">
        <f t="shared" si="14"/>
        <v>0</v>
      </c>
      <c r="P133" s="26">
        <f t="shared" si="14"/>
        <v>0</v>
      </c>
    </row>
    <row r="134" spans="2:16" ht="12.75">
      <c r="B134" s="7"/>
      <c r="C134" s="11" t="s">
        <v>5</v>
      </c>
      <c r="D134" s="23">
        <f t="shared" si="9"/>
        <v>13969.72776</v>
      </c>
      <c r="E134" s="23">
        <v>3775.661</v>
      </c>
      <c r="F134" s="23">
        <v>3377.9570299999987</v>
      </c>
      <c r="G134" s="23">
        <v>3340.2013699999993</v>
      </c>
      <c r="H134" s="23">
        <v>3475.908360000001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2:16" ht="12.75">
      <c r="B135" s="7"/>
      <c r="C135" s="11" t="s">
        <v>7</v>
      </c>
      <c r="D135" s="23">
        <f t="shared" si="9"/>
        <v>3350.9830700000007</v>
      </c>
      <c r="E135" s="23">
        <v>1009.6974800000004</v>
      </c>
      <c r="F135" s="23">
        <v>993.6123300000002</v>
      </c>
      <c r="G135" s="23">
        <v>692.30142</v>
      </c>
      <c r="H135" s="23">
        <v>655.3718400000002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2.75">
      <c r="B136" s="7"/>
      <c r="C136" s="11" t="s">
        <v>9</v>
      </c>
      <c r="D136" s="23">
        <f t="shared" si="9"/>
        <v>148.91725</v>
      </c>
      <c r="E136" s="23">
        <v>47.78486</v>
      </c>
      <c r="F136" s="23">
        <v>38.93654</v>
      </c>
      <c r="G136" s="23">
        <v>18.358430000000002</v>
      </c>
      <c r="H136" s="23">
        <v>43.83742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2.75">
      <c r="B137" s="7"/>
      <c r="C137" s="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2:16" ht="12.75">
      <c r="B138" s="12" t="s">
        <v>51</v>
      </c>
      <c r="C138" s="13" t="s">
        <v>52</v>
      </c>
      <c r="D138" s="26">
        <f>SUM(E138:P138)</f>
        <v>27594.072590000007</v>
      </c>
      <c r="E138" s="26">
        <f>SUM(E139:E146)</f>
        <v>5527.2549100000015</v>
      </c>
      <c r="F138" s="26">
        <f>SUM(F139:F146)</f>
        <v>4580.47079</v>
      </c>
      <c r="G138" s="26">
        <f>SUM(G139:G146)</f>
        <v>7085.699700000005</v>
      </c>
      <c r="H138" s="26">
        <f>SUM(H139:H146)</f>
        <v>10400.64719</v>
      </c>
      <c r="I138" s="26">
        <f aca="true" t="shared" si="15" ref="I138:P138">SUM(I139:I145)</f>
        <v>0</v>
      </c>
      <c r="J138" s="26">
        <f t="shared" si="15"/>
        <v>0</v>
      </c>
      <c r="K138" s="26">
        <f t="shared" si="15"/>
        <v>0</v>
      </c>
      <c r="L138" s="26">
        <f t="shared" si="15"/>
        <v>0</v>
      </c>
      <c r="M138" s="26">
        <f t="shared" si="15"/>
        <v>0</v>
      </c>
      <c r="N138" s="26">
        <f t="shared" si="15"/>
        <v>0</v>
      </c>
      <c r="O138" s="26">
        <f t="shared" si="15"/>
        <v>0</v>
      </c>
      <c r="P138" s="26">
        <f t="shared" si="15"/>
        <v>0</v>
      </c>
    </row>
    <row r="139" spans="2:16" ht="12.75">
      <c r="B139" s="7"/>
      <c r="C139" s="11" t="s">
        <v>4</v>
      </c>
      <c r="D139" s="23">
        <f aca="true" t="shared" si="16" ref="D139:D244">SUM(E139:P139)</f>
        <v>4246.97282</v>
      </c>
      <c r="E139" s="23">
        <v>900.4573800000001</v>
      </c>
      <c r="F139" s="23">
        <v>483.716</v>
      </c>
      <c r="G139" s="23">
        <v>836.88032</v>
      </c>
      <c r="H139" s="23">
        <v>2025.9191199999993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2.75">
      <c r="B140" s="7"/>
      <c r="C140" s="11" t="s">
        <v>96</v>
      </c>
      <c r="D140" s="23">
        <f t="shared" si="16"/>
        <v>80.96</v>
      </c>
      <c r="E140" s="23">
        <v>80.96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2.75">
      <c r="B141" s="7"/>
      <c r="C141" s="11" t="s">
        <v>5</v>
      </c>
      <c r="D141" s="23">
        <f t="shared" si="16"/>
        <v>9278.956620000004</v>
      </c>
      <c r="E141" s="23">
        <v>2733.9759200000008</v>
      </c>
      <c r="F141" s="23">
        <v>1311.2548300000003</v>
      </c>
      <c r="G141" s="23">
        <v>2815.6772400000027</v>
      </c>
      <c r="H141" s="23">
        <v>2418.048630000002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2.75">
      <c r="B142" s="7"/>
      <c r="C142" s="11" t="s">
        <v>6</v>
      </c>
      <c r="D142" s="23">
        <f t="shared" si="16"/>
        <v>152.53625</v>
      </c>
      <c r="E142" s="23">
        <v>40.64238</v>
      </c>
      <c r="F142" s="23">
        <v>41.458760000000005</v>
      </c>
      <c r="G142" s="23">
        <v>19.913</v>
      </c>
      <c r="H142" s="23">
        <v>50.52211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2.75">
      <c r="B143" s="7"/>
      <c r="C143" s="11" t="s">
        <v>7</v>
      </c>
      <c r="D143" s="23">
        <f t="shared" si="16"/>
        <v>5321.623450000001</v>
      </c>
      <c r="E143" s="23">
        <v>1119.3168600000004</v>
      </c>
      <c r="F143" s="23">
        <v>1534.8830500000004</v>
      </c>
      <c r="G143" s="23">
        <v>1247.5131800000001</v>
      </c>
      <c r="H143" s="23">
        <v>1419.9103599999996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</row>
    <row r="144" spans="2:16" ht="12.75">
      <c r="B144" s="7"/>
      <c r="C144" s="11" t="s">
        <v>9</v>
      </c>
      <c r="D144" s="23">
        <f t="shared" si="16"/>
        <v>926.2470200000001</v>
      </c>
      <c r="E144" s="23">
        <v>186.48734</v>
      </c>
      <c r="F144" s="23">
        <v>85.72918000000001</v>
      </c>
      <c r="G144" s="23">
        <v>163.22702</v>
      </c>
      <c r="H144" s="23">
        <v>490.80348000000015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2:16" ht="12.75">
      <c r="B145" s="7"/>
      <c r="C145" s="11" t="s">
        <v>10</v>
      </c>
      <c r="D145" s="23">
        <f t="shared" si="16"/>
        <v>7564.07143</v>
      </c>
      <c r="E145" s="23">
        <v>465.41503000000006</v>
      </c>
      <c r="F145" s="23">
        <v>1123.4289699999997</v>
      </c>
      <c r="G145" s="23">
        <v>2002.488940000001</v>
      </c>
      <c r="H145" s="23">
        <v>3972.7384899999984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2:16" ht="12.75">
      <c r="B146" s="7"/>
      <c r="C146" s="11" t="s">
        <v>78</v>
      </c>
      <c r="D146" s="23">
        <f t="shared" si="16"/>
        <v>22.705</v>
      </c>
      <c r="E146" s="23">
        <v>0</v>
      </c>
      <c r="F146" s="23">
        <v>0</v>
      </c>
      <c r="G146" s="23">
        <v>0</v>
      </c>
      <c r="H146" s="23">
        <v>22.705</v>
      </c>
      <c r="I146" s="23"/>
      <c r="J146" s="23"/>
      <c r="K146" s="23"/>
      <c r="L146" s="23"/>
      <c r="M146" s="23"/>
      <c r="N146" s="23"/>
      <c r="O146" s="23"/>
      <c r="P146" s="23"/>
    </row>
    <row r="147" spans="2:16" ht="12.75">
      <c r="B147" s="7"/>
      <c r="C147" s="7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2:16" ht="12.75">
      <c r="B148" s="12" t="s">
        <v>53</v>
      </c>
      <c r="C148" s="13" t="s">
        <v>54</v>
      </c>
      <c r="D148" s="26">
        <f>SUM(E148:P148)</f>
        <v>11766.286</v>
      </c>
      <c r="E148" s="26">
        <f>SUM(E149:E153)</f>
        <v>2578.2</v>
      </c>
      <c r="F148" s="26">
        <f aca="true" t="shared" si="17" ref="F148:P148">SUM(F149:F153)</f>
        <v>2777.9</v>
      </c>
      <c r="G148" s="26">
        <f t="shared" si="17"/>
        <v>3035.616</v>
      </c>
      <c r="H148" s="26">
        <f t="shared" si="17"/>
        <v>3374.5699999999997</v>
      </c>
      <c r="I148" s="26">
        <f t="shared" si="17"/>
        <v>0</v>
      </c>
      <c r="J148" s="26">
        <f t="shared" si="17"/>
        <v>0</v>
      </c>
      <c r="K148" s="26">
        <f t="shared" si="17"/>
        <v>0</v>
      </c>
      <c r="L148" s="26">
        <f t="shared" si="17"/>
        <v>0</v>
      </c>
      <c r="M148" s="26">
        <f t="shared" si="17"/>
        <v>0</v>
      </c>
      <c r="N148" s="26">
        <f t="shared" si="17"/>
        <v>0</v>
      </c>
      <c r="O148" s="26">
        <f t="shared" si="17"/>
        <v>0</v>
      </c>
      <c r="P148" s="26">
        <f t="shared" si="17"/>
        <v>0</v>
      </c>
    </row>
    <row r="149" spans="2:16" ht="12.75">
      <c r="B149" s="7"/>
      <c r="C149" s="11" t="s">
        <v>0</v>
      </c>
      <c r="D149" s="23">
        <f t="shared" si="16"/>
        <v>21.954</v>
      </c>
      <c r="E149" s="23">
        <v>0</v>
      </c>
      <c r="F149" s="23">
        <v>0</v>
      </c>
      <c r="G149" s="23">
        <v>0</v>
      </c>
      <c r="H149" s="23">
        <v>21.954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</row>
    <row r="150" spans="2:16" ht="12.75">
      <c r="B150" s="7"/>
      <c r="C150" s="11" t="s">
        <v>75</v>
      </c>
      <c r="D150" s="23">
        <f t="shared" si="16"/>
        <v>691.2</v>
      </c>
      <c r="E150" s="23">
        <v>211.2</v>
      </c>
      <c r="F150" s="23">
        <v>134.4</v>
      </c>
      <c r="G150" s="23">
        <v>172.8</v>
      </c>
      <c r="H150" s="23">
        <v>172.8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</row>
    <row r="151" spans="2:16" ht="12.75">
      <c r="B151" s="7"/>
      <c r="C151" s="11" t="s">
        <v>5</v>
      </c>
      <c r="D151" s="23">
        <f t="shared" si="16"/>
        <v>10064.5</v>
      </c>
      <c r="E151" s="23">
        <v>2259</v>
      </c>
      <c r="F151" s="23">
        <v>2265.5</v>
      </c>
      <c r="G151" s="23">
        <v>2550</v>
      </c>
      <c r="H151" s="23">
        <v>2990</v>
      </c>
      <c r="I151" s="23"/>
      <c r="J151" s="23"/>
      <c r="K151" s="23"/>
      <c r="L151" s="23"/>
      <c r="M151" s="23"/>
      <c r="N151" s="23"/>
      <c r="O151" s="23"/>
      <c r="P151" s="23"/>
    </row>
    <row r="152" spans="2:16" ht="12.75">
      <c r="B152" s="7"/>
      <c r="C152" s="11" t="s">
        <v>76</v>
      </c>
      <c r="D152" s="23">
        <f t="shared" si="16"/>
        <v>175.632</v>
      </c>
      <c r="E152" s="23">
        <v>0</v>
      </c>
      <c r="F152" s="23">
        <v>0</v>
      </c>
      <c r="G152" s="23">
        <v>87.816</v>
      </c>
      <c r="H152" s="23">
        <v>87.816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</row>
    <row r="153" spans="2:16" ht="12.75">
      <c r="B153" s="7"/>
      <c r="C153" s="7" t="s">
        <v>10</v>
      </c>
      <c r="D153" s="23">
        <f t="shared" si="16"/>
        <v>813</v>
      </c>
      <c r="E153" s="23">
        <v>108</v>
      </c>
      <c r="F153" s="23">
        <v>378</v>
      </c>
      <c r="G153" s="23">
        <v>225</v>
      </c>
      <c r="H153" s="23">
        <v>102</v>
      </c>
      <c r="I153" s="23"/>
      <c r="J153" s="23"/>
      <c r="K153" s="23"/>
      <c r="L153" s="23"/>
      <c r="M153" s="23"/>
      <c r="N153" s="23"/>
      <c r="O153" s="23"/>
      <c r="P153" s="23"/>
    </row>
    <row r="154" spans="2:16" ht="12.75">
      <c r="B154" s="7"/>
      <c r="C154" s="7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ht="12.75">
      <c r="B155" s="12" t="s">
        <v>55</v>
      </c>
      <c r="C155" s="13" t="s">
        <v>56</v>
      </c>
      <c r="D155" s="26">
        <f>SUM(E155:P155)</f>
        <v>1785.29103</v>
      </c>
      <c r="E155" s="26">
        <f>SUM(E156:E163)</f>
        <v>469.6001999999999</v>
      </c>
      <c r="F155" s="26">
        <f aca="true" t="shared" si="18" ref="F155:P155">SUM(F156:F163)</f>
        <v>372.63337999999993</v>
      </c>
      <c r="G155" s="26">
        <f t="shared" si="18"/>
        <v>403.96012000000024</v>
      </c>
      <c r="H155" s="26">
        <f t="shared" si="18"/>
        <v>539.09733</v>
      </c>
      <c r="I155" s="26">
        <f t="shared" si="18"/>
        <v>0</v>
      </c>
      <c r="J155" s="26">
        <f t="shared" si="18"/>
        <v>0</v>
      </c>
      <c r="K155" s="26">
        <f t="shared" si="18"/>
        <v>0</v>
      </c>
      <c r="L155" s="26">
        <f t="shared" si="18"/>
        <v>0</v>
      </c>
      <c r="M155" s="26">
        <f t="shared" si="18"/>
        <v>0</v>
      </c>
      <c r="N155" s="26">
        <f t="shared" si="18"/>
        <v>0</v>
      </c>
      <c r="O155" s="26">
        <f t="shared" si="18"/>
        <v>0</v>
      </c>
      <c r="P155" s="26">
        <f t="shared" si="18"/>
        <v>0</v>
      </c>
    </row>
    <row r="156" spans="2:19" ht="12.75">
      <c r="B156" s="7"/>
      <c r="C156" s="11" t="s">
        <v>4</v>
      </c>
      <c r="D156" s="23">
        <f t="shared" si="16"/>
        <v>44.11927</v>
      </c>
      <c r="E156" s="23">
        <v>4.68313</v>
      </c>
      <c r="F156" s="23">
        <v>14.0802</v>
      </c>
      <c r="G156" s="23">
        <v>15.22133</v>
      </c>
      <c r="H156" s="23">
        <v>10.13461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S156" s="31"/>
    </row>
    <row r="157" spans="2:19" ht="12.75">
      <c r="B157" s="7"/>
      <c r="C157" s="11" t="s">
        <v>130</v>
      </c>
      <c r="D157" s="23">
        <f t="shared" si="16"/>
        <v>13.834</v>
      </c>
      <c r="E157" s="23">
        <v>0</v>
      </c>
      <c r="F157" s="23">
        <v>0</v>
      </c>
      <c r="G157" s="23">
        <v>0</v>
      </c>
      <c r="H157" s="23">
        <v>13.834</v>
      </c>
      <c r="I157" s="23"/>
      <c r="J157" s="23"/>
      <c r="K157" s="23"/>
      <c r="L157" s="23"/>
      <c r="M157" s="23"/>
      <c r="N157" s="23"/>
      <c r="O157" s="23"/>
      <c r="P157" s="23"/>
      <c r="S157" s="31"/>
    </row>
    <row r="158" spans="2:19" ht="12.75">
      <c r="B158" s="7"/>
      <c r="C158" s="11" t="s">
        <v>7</v>
      </c>
      <c r="D158" s="23">
        <f t="shared" si="16"/>
        <v>1595.8873900000003</v>
      </c>
      <c r="E158" s="23">
        <v>423.71770999999995</v>
      </c>
      <c r="F158" s="23">
        <v>336.95730999999995</v>
      </c>
      <c r="G158" s="23">
        <v>344.9656800000002</v>
      </c>
      <c r="H158" s="23">
        <v>490.24669000000006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S158" s="31"/>
    </row>
    <row r="159" spans="2:19" ht="12.75">
      <c r="B159" s="7"/>
      <c r="C159" s="11" t="s">
        <v>108</v>
      </c>
      <c r="D159" s="23">
        <f t="shared" si="16"/>
        <v>4.82538</v>
      </c>
      <c r="E159" s="23">
        <v>1.529</v>
      </c>
      <c r="F159" s="23">
        <v>0.5398999999999999</v>
      </c>
      <c r="G159" s="23">
        <v>1.52848</v>
      </c>
      <c r="H159" s="23">
        <v>1.228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S159" s="31"/>
    </row>
    <row r="160" spans="2:19" ht="12.75">
      <c r="B160" s="7"/>
      <c r="C160" s="11" t="s">
        <v>12</v>
      </c>
      <c r="D160" s="23">
        <f t="shared" si="16"/>
        <v>63.30060000000001</v>
      </c>
      <c r="E160" s="23">
        <v>0</v>
      </c>
      <c r="F160" s="23">
        <v>21.055970000000002</v>
      </c>
      <c r="G160" s="23">
        <v>42.24463000000001</v>
      </c>
      <c r="H160" s="23">
        <v>0</v>
      </c>
      <c r="I160" s="23"/>
      <c r="J160" s="23"/>
      <c r="K160" s="23"/>
      <c r="L160" s="23"/>
      <c r="M160" s="23"/>
      <c r="N160" s="23"/>
      <c r="O160" s="23"/>
      <c r="P160" s="23"/>
      <c r="S160" s="31"/>
    </row>
    <row r="161" spans="2:19" ht="12.75">
      <c r="B161" s="7"/>
      <c r="C161" s="11" t="s">
        <v>83</v>
      </c>
      <c r="D161" s="23">
        <f t="shared" si="16"/>
        <v>42.78514</v>
      </c>
      <c r="E161" s="23">
        <v>19.13111</v>
      </c>
      <c r="F161" s="23">
        <v>0</v>
      </c>
      <c r="G161" s="23">
        <v>0</v>
      </c>
      <c r="H161" s="23">
        <v>23.654030000000002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S161" s="31"/>
    </row>
    <row r="162" spans="2:19" ht="12.75">
      <c r="B162" s="7"/>
      <c r="C162" s="11" t="s">
        <v>13</v>
      </c>
      <c r="D162" s="23">
        <f t="shared" si="16"/>
        <v>0.14696</v>
      </c>
      <c r="E162" s="23">
        <v>0.14696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S162" s="31"/>
    </row>
    <row r="163" spans="2:19" ht="12.75">
      <c r="B163" s="7"/>
      <c r="C163" s="11" t="s">
        <v>86</v>
      </c>
      <c r="D163" s="23">
        <f t="shared" si="16"/>
        <v>20.39229</v>
      </c>
      <c r="E163" s="23">
        <v>20.39229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S163" s="31"/>
    </row>
    <row r="164" spans="2:16" ht="12.75">
      <c r="B164" s="7"/>
      <c r="C164" s="7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ht="12.75">
      <c r="B165" s="12" t="s">
        <v>57</v>
      </c>
      <c r="C165" s="13" t="s">
        <v>58</v>
      </c>
      <c r="D165" s="26">
        <f>SUM(E165:P165)</f>
        <v>312.31839</v>
      </c>
      <c r="E165" s="26">
        <f aca="true" t="shared" si="19" ref="E165:P165">SUM(E166:E169)</f>
        <v>44.992000000000004</v>
      </c>
      <c r="F165" s="26">
        <f>SUM(F166:F169)</f>
        <v>91.7785</v>
      </c>
      <c r="G165" s="26">
        <f t="shared" si="19"/>
        <v>76.12787</v>
      </c>
      <c r="H165" s="26">
        <f t="shared" si="19"/>
        <v>99.42002000000001</v>
      </c>
      <c r="I165" s="26">
        <f t="shared" si="19"/>
        <v>0</v>
      </c>
      <c r="J165" s="26">
        <f t="shared" si="19"/>
        <v>0</v>
      </c>
      <c r="K165" s="26">
        <f t="shared" si="19"/>
        <v>0</v>
      </c>
      <c r="L165" s="26">
        <f t="shared" si="19"/>
        <v>0</v>
      </c>
      <c r="M165" s="26">
        <f t="shared" si="19"/>
        <v>0</v>
      </c>
      <c r="N165" s="26">
        <f t="shared" si="19"/>
        <v>0</v>
      </c>
      <c r="O165" s="26">
        <f t="shared" si="19"/>
        <v>0</v>
      </c>
      <c r="P165" s="26">
        <f t="shared" si="19"/>
        <v>0</v>
      </c>
    </row>
    <row r="166" spans="2:16" ht="12.75">
      <c r="B166" s="7"/>
      <c r="C166" s="11" t="s">
        <v>4</v>
      </c>
      <c r="D166" s="23">
        <f>SUM(E166:P166)</f>
        <v>70.6778</v>
      </c>
      <c r="E166" s="23">
        <v>9.4557</v>
      </c>
      <c r="F166" s="23">
        <v>30.202260000000003</v>
      </c>
      <c r="G166" s="23">
        <v>0</v>
      </c>
      <c r="H166" s="23">
        <v>31.019840000000002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2.75">
      <c r="B167" s="7"/>
      <c r="C167" s="11" t="s">
        <v>7</v>
      </c>
      <c r="D167" s="23">
        <f>SUM(E167:P167)</f>
        <v>68.52985</v>
      </c>
      <c r="E167" s="23">
        <v>17.4148</v>
      </c>
      <c r="F167" s="23">
        <v>27.39266</v>
      </c>
      <c r="G167" s="23">
        <v>12.104049999999999</v>
      </c>
      <c r="H167" s="23">
        <v>11.61834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2.75">
      <c r="B168" s="7"/>
      <c r="C168" s="11" t="s">
        <v>9</v>
      </c>
      <c r="D168" s="23">
        <f>SUM(E168:P168)</f>
        <v>61.77987</v>
      </c>
      <c r="E168" s="23">
        <v>18.1215</v>
      </c>
      <c r="F168" s="23">
        <v>16.83513</v>
      </c>
      <c r="G168" s="23">
        <v>8.872399999999999</v>
      </c>
      <c r="H168" s="23">
        <v>17.95084</v>
      </c>
      <c r="I168" s="23"/>
      <c r="J168" s="23"/>
      <c r="K168" s="23"/>
      <c r="L168" s="23"/>
      <c r="M168" s="23"/>
      <c r="N168" s="23"/>
      <c r="O168" s="23"/>
      <c r="P168" s="23"/>
    </row>
    <row r="169" spans="2:16" ht="12.75">
      <c r="B169" s="7"/>
      <c r="C169" s="11" t="s">
        <v>10</v>
      </c>
      <c r="D169" s="23">
        <f>SUM(E169:P169)</f>
        <v>111.33087</v>
      </c>
      <c r="E169" s="23">
        <v>0</v>
      </c>
      <c r="F169" s="23">
        <v>17.34845</v>
      </c>
      <c r="G169" s="23">
        <v>55.15142</v>
      </c>
      <c r="H169" s="23">
        <v>38.831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</row>
    <row r="170" spans="2:16" ht="12.75">
      <c r="B170" s="7"/>
      <c r="C170" s="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2:16" ht="12.75">
      <c r="B171" s="12" t="s">
        <v>59</v>
      </c>
      <c r="C171" s="13" t="s">
        <v>60</v>
      </c>
      <c r="D171" s="26">
        <f>SUM(E171:P171)</f>
        <v>754.66589</v>
      </c>
      <c r="E171" s="26">
        <f aca="true" t="shared" si="20" ref="E171:P171">SUM(E172:E172)</f>
        <v>80</v>
      </c>
      <c r="F171" s="26">
        <f t="shared" si="20"/>
        <v>80.79091</v>
      </c>
      <c r="G171" s="26">
        <f t="shared" si="20"/>
        <v>369.22952999999995</v>
      </c>
      <c r="H171" s="26">
        <f t="shared" si="20"/>
        <v>224.64545</v>
      </c>
      <c r="I171" s="26">
        <f t="shared" si="20"/>
        <v>0</v>
      </c>
      <c r="J171" s="26">
        <f t="shared" si="20"/>
        <v>0</v>
      </c>
      <c r="K171" s="26">
        <f t="shared" si="20"/>
        <v>0</v>
      </c>
      <c r="L171" s="26">
        <f t="shared" si="20"/>
        <v>0</v>
      </c>
      <c r="M171" s="26">
        <f t="shared" si="20"/>
        <v>0</v>
      </c>
      <c r="N171" s="26">
        <f t="shared" si="20"/>
        <v>0</v>
      </c>
      <c r="O171" s="26">
        <f t="shared" si="20"/>
        <v>0</v>
      </c>
      <c r="P171" s="26">
        <f t="shared" si="20"/>
        <v>0</v>
      </c>
    </row>
    <row r="172" spans="2:16" ht="12.75">
      <c r="B172" s="11"/>
      <c r="C172" s="11" t="s">
        <v>4</v>
      </c>
      <c r="D172" s="23">
        <f>SUM(E172:P172)</f>
        <v>754.66589</v>
      </c>
      <c r="E172" s="23">
        <v>80</v>
      </c>
      <c r="F172" s="23">
        <v>80.79091</v>
      </c>
      <c r="G172" s="23">
        <v>369.22952999999995</v>
      </c>
      <c r="H172" s="23">
        <v>224.64545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</row>
    <row r="173" spans="2:16" ht="12.75">
      <c r="B173" s="7"/>
      <c r="C173" s="7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2:16" ht="12.75">
      <c r="B174" s="12" t="s">
        <v>61</v>
      </c>
      <c r="C174" s="13" t="s">
        <v>62</v>
      </c>
      <c r="D174" s="26">
        <f>SUM(E174:P174)</f>
        <v>537.05604</v>
      </c>
      <c r="E174" s="26">
        <f>SUM(E175:E180)</f>
        <v>178.59839</v>
      </c>
      <c r="F174" s="26">
        <f>SUM(F175:F180)</f>
        <v>153.14141000000006</v>
      </c>
      <c r="G174" s="26">
        <f>SUM(G175:G180)</f>
        <v>94.90007</v>
      </c>
      <c r="H174" s="26">
        <f>SUM(H175:H180)</f>
        <v>110.41617000000001</v>
      </c>
      <c r="I174" s="26">
        <f aca="true" t="shared" si="21" ref="I174:P174">SUM(I175:I179)</f>
        <v>0</v>
      </c>
      <c r="J174" s="26">
        <f t="shared" si="21"/>
        <v>0</v>
      </c>
      <c r="K174" s="26">
        <f t="shared" si="21"/>
        <v>0</v>
      </c>
      <c r="L174" s="26">
        <f t="shared" si="21"/>
        <v>0</v>
      </c>
      <c r="M174" s="26">
        <f t="shared" si="21"/>
        <v>0</v>
      </c>
      <c r="N174" s="26">
        <f t="shared" si="21"/>
        <v>0</v>
      </c>
      <c r="O174" s="26">
        <f t="shared" si="21"/>
        <v>0</v>
      </c>
      <c r="P174" s="26">
        <f t="shared" si="21"/>
        <v>0</v>
      </c>
    </row>
    <row r="175" spans="2:16" ht="12.75">
      <c r="B175" s="7"/>
      <c r="C175" s="11" t="s">
        <v>4</v>
      </c>
      <c r="D175" s="23">
        <f t="shared" si="16"/>
        <v>45.279669999999996</v>
      </c>
      <c r="E175" s="23">
        <v>0.07585000000000001</v>
      </c>
      <c r="F175" s="23">
        <v>22.36413</v>
      </c>
      <c r="G175" s="23">
        <v>0.2793</v>
      </c>
      <c r="H175" s="23">
        <v>22.560389999999998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</row>
    <row r="176" spans="2:16" ht="12.75">
      <c r="B176" s="7"/>
      <c r="C176" s="11" t="s">
        <v>5</v>
      </c>
      <c r="D176" s="23">
        <f t="shared" si="16"/>
        <v>469.28122</v>
      </c>
      <c r="E176" s="23">
        <v>175.4389</v>
      </c>
      <c r="F176" s="23">
        <v>127.32968000000005</v>
      </c>
      <c r="G176" s="23">
        <v>90.21065999999999</v>
      </c>
      <c r="H176" s="23">
        <v>76.30198000000001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2.75">
      <c r="B177" s="7"/>
      <c r="C177" s="11" t="s">
        <v>7</v>
      </c>
      <c r="D177" s="23">
        <f t="shared" si="16"/>
        <v>4.86763</v>
      </c>
      <c r="E177" s="23">
        <v>0.004200000000000001</v>
      </c>
      <c r="F177" s="23">
        <v>1.3946399999999999</v>
      </c>
      <c r="G177" s="23">
        <v>2.3571500000000003</v>
      </c>
      <c r="H177" s="23">
        <v>1.1116400000000002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</row>
    <row r="178" spans="2:16" ht="12.75">
      <c r="B178" s="7"/>
      <c r="C178" s="11" t="s">
        <v>9</v>
      </c>
      <c r="D178" s="23">
        <f t="shared" si="16"/>
        <v>7.656</v>
      </c>
      <c r="E178" s="23">
        <v>0</v>
      </c>
      <c r="F178" s="23">
        <v>0</v>
      </c>
      <c r="G178" s="23">
        <v>0</v>
      </c>
      <c r="H178" s="23">
        <v>7.656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2:16" ht="12.75">
      <c r="B179" s="7"/>
      <c r="C179" s="11" t="s">
        <v>10</v>
      </c>
      <c r="D179" s="23">
        <f t="shared" si="16"/>
        <v>2.1996</v>
      </c>
      <c r="E179" s="23">
        <v>1.02648</v>
      </c>
      <c r="F179" s="23">
        <v>0</v>
      </c>
      <c r="G179" s="23">
        <v>0</v>
      </c>
      <c r="H179" s="23">
        <v>1.17312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</row>
    <row r="180" spans="2:16" ht="12.75">
      <c r="B180" s="7"/>
      <c r="C180" s="7" t="s">
        <v>78</v>
      </c>
      <c r="D180" s="23">
        <f t="shared" si="16"/>
        <v>7.77192</v>
      </c>
      <c r="E180" s="23">
        <v>2.05296</v>
      </c>
      <c r="F180" s="23">
        <v>2.05296</v>
      </c>
      <c r="G180" s="23">
        <v>2.05296</v>
      </c>
      <c r="H180" s="23">
        <v>1.61304</v>
      </c>
      <c r="I180" s="23"/>
      <c r="J180" s="23"/>
      <c r="K180" s="23"/>
      <c r="L180" s="23"/>
      <c r="M180" s="23"/>
      <c r="N180" s="23"/>
      <c r="O180" s="23"/>
      <c r="P180" s="23"/>
    </row>
    <row r="181" spans="2:16" ht="12.75">
      <c r="B181" s="7"/>
      <c r="C181" s="7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ht="12.75">
      <c r="B182" s="12" t="s">
        <v>63</v>
      </c>
      <c r="C182" s="13" t="s">
        <v>64</v>
      </c>
      <c r="D182" s="26">
        <f>SUM(E182:P182)</f>
        <v>257.89189999999996</v>
      </c>
      <c r="E182" s="26">
        <f>SUM(E183:E190)</f>
        <v>7.5569299999999995</v>
      </c>
      <c r="F182" s="26">
        <f aca="true" t="shared" si="22" ref="F182:P182">SUM(F183:F190)</f>
        <v>81.28092000000001</v>
      </c>
      <c r="G182" s="26">
        <f t="shared" si="22"/>
        <v>59.772020000000005</v>
      </c>
      <c r="H182" s="26">
        <f t="shared" si="22"/>
        <v>109.28202999999999</v>
      </c>
      <c r="I182" s="26">
        <f t="shared" si="22"/>
        <v>0</v>
      </c>
      <c r="J182" s="26">
        <f t="shared" si="22"/>
        <v>0</v>
      </c>
      <c r="K182" s="26">
        <f t="shared" si="22"/>
        <v>0</v>
      </c>
      <c r="L182" s="26">
        <f t="shared" si="22"/>
        <v>0</v>
      </c>
      <c r="M182" s="26">
        <f t="shared" si="22"/>
        <v>0</v>
      </c>
      <c r="N182" s="26">
        <f t="shared" si="22"/>
        <v>0</v>
      </c>
      <c r="O182" s="26">
        <f t="shared" si="22"/>
        <v>0</v>
      </c>
      <c r="P182" s="26">
        <f t="shared" si="22"/>
        <v>0</v>
      </c>
    </row>
    <row r="183" spans="2:16" ht="12.75">
      <c r="B183" s="7"/>
      <c r="C183" s="7" t="s">
        <v>126</v>
      </c>
      <c r="D183" s="23">
        <f t="shared" si="16"/>
        <v>0.23700000000000002</v>
      </c>
      <c r="E183" s="23">
        <v>0</v>
      </c>
      <c r="F183" s="23">
        <v>0.137</v>
      </c>
      <c r="G183" s="23">
        <v>0.1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</row>
    <row r="184" spans="2:16" ht="12.75">
      <c r="B184" s="7"/>
      <c r="C184" s="7" t="s">
        <v>4</v>
      </c>
      <c r="D184" s="23">
        <f t="shared" si="16"/>
        <v>2.56875</v>
      </c>
      <c r="E184" s="23">
        <v>0</v>
      </c>
      <c r="F184" s="23">
        <v>0</v>
      </c>
      <c r="G184" s="23">
        <v>0</v>
      </c>
      <c r="H184" s="23">
        <v>2.56875</v>
      </c>
      <c r="I184" s="23"/>
      <c r="J184" s="23"/>
      <c r="K184" s="23"/>
      <c r="L184" s="23"/>
      <c r="M184" s="23"/>
      <c r="N184" s="23"/>
      <c r="O184" s="23"/>
      <c r="P184" s="23"/>
    </row>
    <row r="185" spans="2:16" ht="12.75">
      <c r="B185" s="7"/>
      <c r="C185" s="7" t="s">
        <v>7</v>
      </c>
      <c r="D185" s="23">
        <f t="shared" si="16"/>
        <v>1.8700700000000001</v>
      </c>
      <c r="E185" s="23">
        <v>0.6769299999999999</v>
      </c>
      <c r="F185" s="23">
        <v>0.7425600000000001</v>
      </c>
      <c r="G185" s="23">
        <v>0</v>
      </c>
      <c r="H185" s="23">
        <v>0.4505799999999999</v>
      </c>
      <c r="I185" s="23"/>
      <c r="J185" s="23"/>
      <c r="K185" s="23"/>
      <c r="L185" s="23"/>
      <c r="M185" s="23"/>
      <c r="N185" s="23"/>
      <c r="O185" s="23"/>
      <c r="P185" s="23"/>
    </row>
    <row r="186" spans="2:16" ht="12.75">
      <c r="B186" s="7"/>
      <c r="C186" s="7" t="s">
        <v>10</v>
      </c>
      <c r="D186" s="23">
        <f t="shared" si="16"/>
        <v>98.28782999999999</v>
      </c>
      <c r="E186" s="23">
        <v>4.988</v>
      </c>
      <c r="F186" s="23">
        <v>18.00084</v>
      </c>
      <c r="G186" s="23">
        <v>43.28761</v>
      </c>
      <c r="H186" s="23">
        <v>32.011379999999996</v>
      </c>
      <c r="I186" s="23"/>
      <c r="J186" s="23"/>
      <c r="K186" s="23"/>
      <c r="L186" s="23"/>
      <c r="M186" s="23"/>
      <c r="N186" s="23"/>
      <c r="O186" s="23"/>
      <c r="P186" s="23"/>
    </row>
    <row r="187" spans="2:16" ht="12.75">
      <c r="B187" s="7"/>
      <c r="C187" s="7" t="s">
        <v>87</v>
      </c>
      <c r="D187" s="23">
        <f t="shared" si="16"/>
        <v>0.00029</v>
      </c>
      <c r="E187" s="23">
        <v>0</v>
      </c>
      <c r="F187" s="23">
        <v>0</v>
      </c>
      <c r="G187" s="23">
        <v>0</v>
      </c>
      <c r="H187" s="23">
        <v>0.00029</v>
      </c>
      <c r="I187" s="23"/>
      <c r="J187" s="23"/>
      <c r="K187" s="23"/>
      <c r="L187" s="23"/>
      <c r="M187" s="23"/>
      <c r="N187" s="23"/>
      <c r="O187" s="23"/>
      <c r="P187" s="23"/>
    </row>
    <row r="188" spans="2:16" ht="12.75">
      <c r="B188" s="7"/>
      <c r="C188" s="7" t="s">
        <v>78</v>
      </c>
      <c r="D188" s="23">
        <f t="shared" si="16"/>
        <v>5.218999999999999</v>
      </c>
      <c r="E188" s="23">
        <v>1.892</v>
      </c>
      <c r="F188" s="23">
        <v>1.819</v>
      </c>
      <c r="G188" s="23">
        <v>0.362</v>
      </c>
      <c r="H188" s="23">
        <v>1.146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</row>
    <row r="189" spans="2:16" ht="12.75">
      <c r="B189" s="7"/>
      <c r="C189" s="7" t="s">
        <v>86</v>
      </c>
      <c r="D189" s="23">
        <f t="shared" si="16"/>
        <v>149.52596</v>
      </c>
      <c r="E189" s="23">
        <v>0</v>
      </c>
      <c r="F189" s="23">
        <v>60.398520000000005</v>
      </c>
      <c r="G189" s="23">
        <v>16.02241</v>
      </c>
      <c r="H189" s="23">
        <v>73.10503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</row>
    <row r="190" spans="2:16" ht="12.75">
      <c r="B190" s="7"/>
      <c r="C190" s="7" t="s">
        <v>99</v>
      </c>
      <c r="D190" s="23"/>
      <c r="E190" s="23">
        <v>0</v>
      </c>
      <c r="F190" s="23">
        <v>0.183</v>
      </c>
      <c r="G190" s="23">
        <v>0</v>
      </c>
      <c r="H190" s="23">
        <v>0</v>
      </c>
      <c r="I190" s="23"/>
      <c r="J190" s="23"/>
      <c r="K190" s="23"/>
      <c r="L190" s="23"/>
      <c r="M190" s="23"/>
      <c r="N190" s="23"/>
      <c r="O190" s="23"/>
      <c r="P190" s="23"/>
    </row>
    <row r="191" spans="2:16" ht="12.75">
      <c r="B191" s="10"/>
      <c r="C191" s="10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2:16" ht="12.75">
      <c r="B192" s="12" t="s">
        <v>65</v>
      </c>
      <c r="C192" s="13" t="s">
        <v>66</v>
      </c>
      <c r="D192" s="26">
        <f>SUM(E192:P192)</f>
        <v>131.27734</v>
      </c>
      <c r="E192" s="26">
        <f>SUM(E193:E196)</f>
        <v>47.004020000000004</v>
      </c>
      <c r="F192" s="26">
        <f aca="true" t="shared" si="23" ref="F192:P192">SUM(F193:F196)</f>
        <v>30.783260000000002</v>
      </c>
      <c r="G192" s="26">
        <f t="shared" si="23"/>
        <v>30.94628</v>
      </c>
      <c r="H192" s="26">
        <f t="shared" si="23"/>
        <v>22.543779999999998</v>
      </c>
      <c r="I192" s="26">
        <f t="shared" si="23"/>
        <v>0</v>
      </c>
      <c r="J192" s="26">
        <f t="shared" si="23"/>
        <v>0</v>
      </c>
      <c r="K192" s="26">
        <f t="shared" si="23"/>
        <v>0</v>
      </c>
      <c r="L192" s="26">
        <f t="shared" si="23"/>
        <v>0</v>
      </c>
      <c r="M192" s="26">
        <f t="shared" si="23"/>
        <v>0</v>
      </c>
      <c r="N192" s="26">
        <f t="shared" si="23"/>
        <v>0</v>
      </c>
      <c r="O192" s="26">
        <f t="shared" si="23"/>
        <v>0</v>
      </c>
      <c r="P192" s="26">
        <f t="shared" si="23"/>
        <v>0</v>
      </c>
    </row>
    <row r="193" spans="2:16" ht="12" customHeight="1">
      <c r="B193" s="7"/>
      <c r="C193" s="11" t="s">
        <v>4</v>
      </c>
      <c r="D193" s="23">
        <f t="shared" si="16"/>
        <v>14.156100000000002</v>
      </c>
      <c r="E193" s="23">
        <v>13.573720000000002</v>
      </c>
      <c r="F193" s="23">
        <v>0.36358999999999997</v>
      </c>
      <c r="G193" s="23">
        <v>0.13063000000000002</v>
      </c>
      <c r="H193" s="23">
        <v>0.08816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</row>
    <row r="194" spans="2:16" ht="12" customHeight="1">
      <c r="B194" s="7"/>
      <c r="C194" s="11" t="s">
        <v>6</v>
      </c>
      <c r="D194" s="23">
        <f t="shared" si="16"/>
        <v>1.70052</v>
      </c>
      <c r="E194" s="23">
        <v>0</v>
      </c>
      <c r="F194" s="23">
        <v>1.70052</v>
      </c>
      <c r="G194" s="23">
        <v>0</v>
      </c>
      <c r="H194" s="23">
        <v>0</v>
      </c>
      <c r="I194" s="23"/>
      <c r="J194" s="23"/>
      <c r="K194" s="23"/>
      <c r="L194" s="23"/>
      <c r="M194" s="23"/>
      <c r="N194" s="23"/>
      <c r="O194" s="23"/>
      <c r="P194" s="23"/>
    </row>
    <row r="195" spans="2:16" ht="12" customHeight="1">
      <c r="B195" s="7"/>
      <c r="C195" s="11" t="s">
        <v>7</v>
      </c>
      <c r="D195" s="23">
        <f t="shared" si="16"/>
        <v>112.84463</v>
      </c>
      <c r="E195" s="23">
        <v>33.4303</v>
      </c>
      <c r="F195" s="23">
        <v>28.719150000000003</v>
      </c>
      <c r="G195" s="23">
        <v>28.23956</v>
      </c>
      <c r="H195" s="23">
        <v>22.45562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2" customHeight="1">
      <c r="B196" s="7"/>
      <c r="C196" s="11" t="s">
        <v>9</v>
      </c>
      <c r="D196" s="23">
        <f t="shared" si="16"/>
        <v>2.57609</v>
      </c>
      <c r="E196" s="23">
        <v>0</v>
      </c>
      <c r="F196" s="23">
        <v>0</v>
      </c>
      <c r="G196" s="23">
        <v>2.57609</v>
      </c>
      <c r="H196" s="23">
        <v>0</v>
      </c>
      <c r="I196" s="23"/>
      <c r="J196" s="23"/>
      <c r="K196" s="23"/>
      <c r="L196" s="23"/>
      <c r="M196" s="23"/>
      <c r="N196" s="23"/>
      <c r="O196" s="23"/>
      <c r="P196" s="23"/>
    </row>
    <row r="197" spans="2:16" ht="12.75">
      <c r="B197" s="7"/>
      <c r="C197" s="7"/>
      <c r="D197" s="23"/>
      <c r="E197" s="23"/>
      <c r="F197" s="23"/>
      <c r="G197" s="29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2:16" ht="12.75">
      <c r="B198" s="12" t="s">
        <v>67</v>
      </c>
      <c r="C198" s="13" t="s">
        <v>68</v>
      </c>
      <c r="D198" s="26">
        <f>SUM(E198:P198)</f>
        <v>406.16521</v>
      </c>
      <c r="E198" s="26">
        <f aca="true" t="shared" si="24" ref="E198:P198">SUM(E199:E244)</f>
        <v>74.17952000000001</v>
      </c>
      <c r="F198" s="26">
        <f t="shared" si="24"/>
        <v>124.23473000000001</v>
      </c>
      <c r="G198" s="26">
        <f t="shared" si="24"/>
        <v>95.39665999999997</v>
      </c>
      <c r="H198" s="26">
        <f t="shared" si="24"/>
        <v>112.35429999999997</v>
      </c>
      <c r="I198" s="26">
        <f t="shared" si="24"/>
        <v>0</v>
      </c>
      <c r="J198" s="26">
        <f t="shared" si="24"/>
        <v>0</v>
      </c>
      <c r="K198" s="26">
        <f t="shared" si="24"/>
        <v>0</v>
      </c>
      <c r="L198" s="26">
        <f t="shared" si="24"/>
        <v>0</v>
      </c>
      <c r="M198" s="26">
        <f t="shared" si="24"/>
        <v>0</v>
      </c>
      <c r="N198" s="26">
        <f t="shared" si="24"/>
        <v>0</v>
      </c>
      <c r="O198" s="26">
        <f t="shared" si="24"/>
        <v>0</v>
      </c>
      <c r="P198" s="26">
        <f t="shared" si="24"/>
        <v>0</v>
      </c>
    </row>
    <row r="199" spans="2:16" ht="12.75">
      <c r="B199" s="7"/>
      <c r="C199" s="11" t="s">
        <v>105</v>
      </c>
      <c r="D199" s="23">
        <f t="shared" si="16"/>
        <v>0.67084</v>
      </c>
      <c r="E199" s="23">
        <v>0.67084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</row>
    <row r="200" spans="2:16" ht="12.75">
      <c r="B200" s="7"/>
      <c r="C200" s="11" t="s">
        <v>0</v>
      </c>
      <c r="D200" s="23">
        <f t="shared" si="16"/>
        <v>8.55094</v>
      </c>
      <c r="E200" s="23">
        <v>1.40076</v>
      </c>
      <c r="F200" s="23">
        <v>1.4036499999999998</v>
      </c>
      <c r="G200" s="23">
        <v>1.50445</v>
      </c>
      <c r="H200" s="23">
        <v>4.24208</v>
      </c>
      <c r="I200" s="23"/>
      <c r="J200" s="23"/>
      <c r="K200" s="23"/>
      <c r="L200" s="23"/>
      <c r="M200" s="23"/>
      <c r="N200" s="23"/>
      <c r="O200" s="23"/>
      <c r="P200" s="23"/>
    </row>
    <row r="201" spans="2:16" ht="12.75">
      <c r="B201" s="7"/>
      <c r="C201" s="11" t="s">
        <v>98</v>
      </c>
      <c r="D201" s="23">
        <f t="shared" si="16"/>
        <v>0.41068000000000005</v>
      </c>
      <c r="E201" s="23">
        <v>0.045</v>
      </c>
      <c r="F201" s="23">
        <v>0.045</v>
      </c>
      <c r="G201" s="23">
        <v>0.18568</v>
      </c>
      <c r="H201" s="23">
        <v>0.135</v>
      </c>
      <c r="I201" s="23"/>
      <c r="J201" s="23"/>
      <c r="K201" s="23"/>
      <c r="L201" s="23"/>
      <c r="M201" s="23"/>
      <c r="N201" s="23"/>
      <c r="O201" s="23"/>
      <c r="P201" s="23"/>
    </row>
    <row r="202" spans="2:16" ht="12.75">
      <c r="B202" s="7"/>
      <c r="C202" s="11" t="s">
        <v>111</v>
      </c>
      <c r="D202" s="23">
        <f t="shared" si="16"/>
        <v>0.0805</v>
      </c>
      <c r="E202" s="23">
        <v>0.0263</v>
      </c>
      <c r="F202" s="23">
        <v>0</v>
      </c>
      <c r="G202" s="23">
        <v>0.0314</v>
      </c>
      <c r="H202" s="23">
        <v>0.0228</v>
      </c>
      <c r="I202" s="23"/>
      <c r="J202" s="23"/>
      <c r="K202" s="23"/>
      <c r="L202" s="23"/>
      <c r="M202" s="23"/>
      <c r="N202" s="23"/>
      <c r="O202" s="23"/>
      <c r="P202" s="23"/>
    </row>
    <row r="203" spans="2:16" ht="12.75">
      <c r="B203" s="7"/>
      <c r="C203" s="11" t="s">
        <v>134</v>
      </c>
      <c r="D203" s="23">
        <f t="shared" si="16"/>
        <v>0.169</v>
      </c>
      <c r="E203" s="23">
        <v>0</v>
      </c>
      <c r="F203" s="23">
        <v>0</v>
      </c>
      <c r="G203" s="23">
        <v>0.169</v>
      </c>
      <c r="H203" s="23">
        <v>0</v>
      </c>
      <c r="I203" s="23"/>
      <c r="J203" s="23"/>
      <c r="K203" s="23"/>
      <c r="L203" s="23"/>
      <c r="M203" s="23"/>
      <c r="N203" s="23"/>
      <c r="O203" s="23"/>
      <c r="P203" s="23"/>
    </row>
    <row r="204" spans="2:16" ht="12.75">
      <c r="B204" s="7"/>
      <c r="C204" s="1" t="s">
        <v>135</v>
      </c>
      <c r="D204" s="23">
        <f t="shared" si="16"/>
        <v>0.092</v>
      </c>
      <c r="E204" s="23">
        <v>0</v>
      </c>
      <c r="F204" s="23">
        <v>0</v>
      </c>
      <c r="G204" s="23">
        <v>0.092</v>
      </c>
      <c r="H204" s="23">
        <v>0</v>
      </c>
      <c r="I204" s="23"/>
      <c r="J204" s="23"/>
      <c r="K204" s="23"/>
      <c r="L204" s="23"/>
      <c r="M204" s="23"/>
      <c r="N204" s="23"/>
      <c r="O204" s="23"/>
      <c r="P204" s="23"/>
    </row>
    <row r="205" spans="2:16" ht="12.75">
      <c r="B205" s="7"/>
      <c r="C205" s="11" t="s">
        <v>77</v>
      </c>
      <c r="D205" s="23">
        <f t="shared" si="16"/>
        <v>8.7028</v>
      </c>
      <c r="E205" s="23">
        <v>0.19275</v>
      </c>
      <c r="F205" s="23">
        <v>2.9326</v>
      </c>
      <c r="G205" s="23">
        <v>0.3467</v>
      </c>
      <c r="H205" s="23">
        <v>5.23075</v>
      </c>
      <c r="I205" s="23"/>
      <c r="J205" s="23"/>
      <c r="K205" s="23"/>
      <c r="L205" s="23"/>
      <c r="M205" s="23"/>
      <c r="N205" s="23"/>
      <c r="O205" s="23"/>
      <c r="P205" s="23"/>
    </row>
    <row r="206" spans="2:16" ht="12.75">
      <c r="B206" s="7"/>
      <c r="C206" s="11" t="s">
        <v>2</v>
      </c>
      <c r="D206" s="23">
        <f t="shared" si="16"/>
        <v>3.21949</v>
      </c>
      <c r="E206" s="23">
        <v>0.26024</v>
      </c>
      <c r="F206" s="23">
        <v>2.0219</v>
      </c>
      <c r="G206" s="23">
        <v>0.93735</v>
      </c>
      <c r="H206" s="23">
        <v>0</v>
      </c>
      <c r="I206" s="23"/>
      <c r="J206" s="23"/>
      <c r="K206" s="23"/>
      <c r="L206" s="23"/>
      <c r="M206" s="23"/>
      <c r="N206" s="23"/>
      <c r="O206" s="23"/>
      <c r="P206" s="23"/>
    </row>
    <row r="207" spans="2:16" ht="12.75">
      <c r="B207" s="7"/>
      <c r="C207" s="11" t="s">
        <v>82</v>
      </c>
      <c r="D207" s="23">
        <f t="shared" si="16"/>
        <v>0.92211</v>
      </c>
      <c r="E207" s="23">
        <v>0</v>
      </c>
      <c r="F207" s="23">
        <v>0.178</v>
      </c>
      <c r="G207" s="23">
        <v>0</v>
      </c>
      <c r="H207" s="23">
        <v>0.74411</v>
      </c>
      <c r="I207" s="23"/>
      <c r="J207" s="23"/>
      <c r="K207" s="23"/>
      <c r="L207" s="23"/>
      <c r="M207" s="23"/>
      <c r="N207" s="23"/>
      <c r="O207" s="23"/>
      <c r="P207" s="23"/>
    </row>
    <row r="208" spans="2:16" ht="12.75">
      <c r="B208" s="7"/>
      <c r="C208" s="11" t="s">
        <v>75</v>
      </c>
      <c r="D208" s="23">
        <f t="shared" si="16"/>
        <v>13.528020000000001</v>
      </c>
      <c r="E208" s="23">
        <v>1.4908</v>
      </c>
      <c r="F208" s="23">
        <v>3.67802</v>
      </c>
      <c r="G208" s="23">
        <v>4.1748</v>
      </c>
      <c r="H208" s="23">
        <v>4.184399999999999</v>
      </c>
      <c r="I208" s="23"/>
      <c r="J208" s="23"/>
      <c r="K208" s="23"/>
      <c r="L208" s="23"/>
      <c r="M208" s="23"/>
      <c r="N208" s="23"/>
      <c r="O208" s="23"/>
      <c r="P208" s="23"/>
    </row>
    <row r="209" spans="2:16" ht="12.75">
      <c r="B209" s="7"/>
      <c r="C209" s="11" t="s">
        <v>112</v>
      </c>
      <c r="D209" s="23">
        <f t="shared" si="16"/>
        <v>0.005</v>
      </c>
      <c r="E209" s="23">
        <v>0</v>
      </c>
      <c r="F209" s="23">
        <v>0.005</v>
      </c>
      <c r="G209" s="23">
        <v>0</v>
      </c>
      <c r="H209" s="23">
        <v>0</v>
      </c>
      <c r="I209" s="23"/>
      <c r="J209" s="23"/>
      <c r="K209" s="23"/>
      <c r="L209" s="23"/>
      <c r="M209" s="23"/>
      <c r="N209" s="23"/>
      <c r="O209" s="23"/>
      <c r="P209" s="23"/>
    </row>
    <row r="210" spans="2:16" ht="12.75">
      <c r="B210" s="7"/>
      <c r="C210" s="11" t="s">
        <v>142</v>
      </c>
      <c r="D210" s="23">
        <f t="shared" si="16"/>
        <v>0.23865</v>
      </c>
      <c r="E210" s="23">
        <v>0</v>
      </c>
      <c r="F210" s="23">
        <v>0</v>
      </c>
      <c r="G210" s="23">
        <v>0</v>
      </c>
      <c r="H210" s="23">
        <v>0.23865</v>
      </c>
      <c r="I210" s="23"/>
      <c r="J210" s="23"/>
      <c r="K210" s="23"/>
      <c r="L210" s="23"/>
      <c r="M210" s="23"/>
      <c r="N210" s="23"/>
      <c r="O210" s="23"/>
      <c r="P210" s="23"/>
    </row>
    <row r="211" spans="2:16" ht="12.75">
      <c r="B211" s="7"/>
      <c r="C211" s="11" t="s">
        <v>4</v>
      </c>
      <c r="D211" s="23">
        <f t="shared" si="16"/>
        <v>0.15707999999999997</v>
      </c>
      <c r="E211" s="23">
        <v>0.07511</v>
      </c>
      <c r="F211" s="23">
        <v>0.02603</v>
      </c>
      <c r="G211" s="23">
        <v>0.03405</v>
      </c>
      <c r="H211" s="23">
        <v>0.02189</v>
      </c>
      <c r="I211" s="23"/>
      <c r="J211" s="23"/>
      <c r="K211" s="23"/>
      <c r="L211" s="23"/>
      <c r="M211" s="23"/>
      <c r="N211" s="23"/>
      <c r="O211" s="23"/>
      <c r="P211" s="23"/>
    </row>
    <row r="212" spans="2:16" ht="12.75">
      <c r="B212" s="7"/>
      <c r="C212" s="11" t="s">
        <v>136</v>
      </c>
      <c r="D212" s="23">
        <f t="shared" si="16"/>
        <v>0.1259</v>
      </c>
      <c r="E212" s="23">
        <v>0</v>
      </c>
      <c r="F212" s="23">
        <v>0</v>
      </c>
      <c r="G212" s="23">
        <v>0.1259</v>
      </c>
      <c r="H212" s="23">
        <v>0</v>
      </c>
      <c r="I212" s="23"/>
      <c r="J212" s="23"/>
      <c r="K212" s="23"/>
      <c r="L212" s="23"/>
      <c r="M212" s="23"/>
      <c r="N212" s="23"/>
      <c r="O212" s="23"/>
      <c r="P212" s="23"/>
    </row>
    <row r="213" spans="2:16" ht="12.75">
      <c r="B213" s="7"/>
      <c r="C213" s="11" t="s">
        <v>101</v>
      </c>
      <c r="D213" s="23">
        <f t="shared" si="16"/>
        <v>0.5759799999999999</v>
      </c>
      <c r="E213" s="23">
        <v>0.0431</v>
      </c>
      <c r="F213" s="23">
        <v>0.20848</v>
      </c>
      <c r="G213" s="23">
        <v>0</v>
      </c>
      <c r="H213" s="23">
        <v>0.32439999999999997</v>
      </c>
      <c r="I213" s="23"/>
      <c r="J213" s="23"/>
      <c r="K213" s="23"/>
      <c r="L213" s="23"/>
      <c r="M213" s="23"/>
      <c r="N213" s="23"/>
      <c r="O213" s="23"/>
      <c r="P213" s="23"/>
    </row>
    <row r="214" spans="2:16" ht="12.75">
      <c r="B214" s="7"/>
      <c r="C214" s="11" t="s">
        <v>6</v>
      </c>
      <c r="D214" s="23">
        <f t="shared" si="16"/>
        <v>16.393250000000002</v>
      </c>
      <c r="E214" s="23">
        <v>0</v>
      </c>
      <c r="F214" s="23">
        <v>2.6373</v>
      </c>
      <c r="G214" s="23">
        <v>11.128200000000001</v>
      </c>
      <c r="H214" s="23">
        <v>2.62775</v>
      </c>
      <c r="I214" s="23"/>
      <c r="J214" s="23"/>
      <c r="K214" s="23"/>
      <c r="L214" s="23"/>
      <c r="M214" s="23"/>
      <c r="N214" s="23"/>
      <c r="O214" s="23"/>
      <c r="P214" s="23"/>
    </row>
    <row r="215" spans="2:16" ht="12.75">
      <c r="B215" s="7"/>
      <c r="C215" s="11" t="s">
        <v>7</v>
      </c>
      <c r="D215" s="23">
        <f t="shared" si="16"/>
        <v>334.22357999999997</v>
      </c>
      <c r="E215" s="23">
        <v>65.0485</v>
      </c>
      <c r="F215" s="23">
        <v>107.02022000000001</v>
      </c>
      <c r="G215" s="23">
        <v>73.47806999999997</v>
      </c>
      <c r="H215" s="23">
        <v>88.67678999999998</v>
      </c>
      <c r="I215" s="23"/>
      <c r="J215" s="23"/>
      <c r="K215" s="23"/>
      <c r="L215" s="23"/>
      <c r="M215" s="23"/>
      <c r="N215" s="23"/>
      <c r="O215" s="23"/>
      <c r="P215" s="23"/>
    </row>
    <row r="216" spans="2:16" ht="12.75">
      <c r="B216" s="7"/>
      <c r="C216" s="11" t="s">
        <v>81</v>
      </c>
      <c r="D216" s="23">
        <f t="shared" si="16"/>
        <v>0.9045</v>
      </c>
      <c r="E216" s="23">
        <v>0</v>
      </c>
      <c r="F216" s="23">
        <v>0</v>
      </c>
      <c r="G216" s="23">
        <v>0</v>
      </c>
      <c r="H216" s="23">
        <v>0.9045</v>
      </c>
      <c r="I216" s="23"/>
      <c r="J216" s="23"/>
      <c r="K216" s="23"/>
      <c r="L216" s="23"/>
      <c r="M216" s="23"/>
      <c r="N216" s="23"/>
      <c r="O216" s="23"/>
      <c r="P216" s="23"/>
    </row>
    <row r="217" spans="2:16" ht="12.75">
      <c r="B217" s="7"/>
      <c r="C217" s="11" t="s">
        <v>9</v>
      </c>
      <c r="D217" s="23">
        <f t="shared" si="16"/>
        <v>0.12439999999999998</v>
      </c>
      <c r="E217" s="23">
        <v>0</v>
      </c>
      <c r="F217" s="23">
        <v>0.052399999999999995</v>
      </c>
      <c r="G217" s="23">
        <v>0</v>
      </c>
      <c r="H217" s="23">
        <v>0.072</v>
      </c>
      <c r="I217" s="23"/>
      <c r="J217" s="23"/>
      <c r="K217" s="23"/>
      <c r="L217" s="23"/>
      <c r="M217" s="23"/>
      <c r="N217" s="23"/>
      <c r="O217" s="23"/>
      <c r="P217" s="23"/>
    </row>
    <row r="218" spans="2:16" ht="12.75">
      <c r="B218" s="7"/>
      <c r="C218" s="11" t="s">
        <v>108</v>
      </c>
      <c r="D218" s="23">
        <f t="shared" si="16"/>
        <v>4.694179999999999</v>
      </c>
      <c r="E218" s="23">
        <v>0.99821</v>
      </c>
      <c r="F218" s="23">
        <v>1.3462</v>
      </c>
      <c r="G218" s="23">
        <v>0.4648</v>
      </c>
      <c r="H218" s="23">
        <v>1.88497</v>
      </c>
      <c r="I218" s="23"/>
      <c r="J218" s="23"/>
      <c r="K218" s="23"/>
      <c r="L218" s="23"/>
      <c r="M218" s="23"/>
      <c r="N218" s="23"/>
      <c r="O218" s="23"/>
      <c r="P218" s="23"/>
    </row>
    <row r="219" spans="2:16" ht="12.75">
      <c r="B219" s="7"/>
      <c r="C219" s="11" t="s">
        <v>107</v>
      </c>
      <c r="D219" s="23">
        <f t="shared" si="16"/>
        <v>0.71783</v>
      </c>
      <c r="E219" s="23">
        <v>0.09</v>
      </c>
      <c r="F219" s="23">
        <v>0</v>
      </c>
      <c r="G219" s="23">
        <v>0.51197</v>
      </c>
      <c r="H219" s="23">
        <v>0.11586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</row>
    <row r="220" spans="2:16" ht="12.75">
      <c r="B220" s="7"/>
      <c r="C220" s="11" t="s">
        <v>16</v>
      </c>
      <c r="D220" s="23">
        <f t="shared" si="16"/>
        <v>0.0857</v>
      </c>
      <c r="E220" s="23">
        <v>0</v>
      </c>
      <c r="F220" s="23">
        <v>0</v>
      </c>
      <c r="G220" s="23">
        <v>0</v>
      </c>
      <c r="H220" s="23">
        <v>0.0857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2.75">
      <c r="B221" s="7"/>
      <c r="C221" s="11" t="s">
        <v>137</v>
      </c>
      <c r="D221" s="23">
        <f t="shared" si="16"/>
        <v>0.018</v>
      </c>
      <c r="E221" s="23">
        <v>0</v>
      </c>
      <c r="F221" s="23">
        <v>0</v>
      </c>
      <c r="G221" s="23">
        <v>0.018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2.75">
      <c r="B222" s="7"/>
      <c r="C222" s="11" t="s">
        <v>127</v>
      </c>
      <c r="D222" s="23">
        <f t="shared" si="16"/>
        <v>0.025</v>
      </c>
      <c r="E222" s="23">
        <v>0</v>
      </c>
      <c r="F222" s="23">
        <v>0.02</v>
      </c>
      <c r="G222" s="23">
        <v>0.005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2.75">
      <c r="B223" s="7"/>
      <c r="C223" s="11" t="s">
        <v>128</v>
      </c>
      <c r="D223" s="23">
        <f t="shared" si="16"/>
        <v>0.37988</v>
      </c>
      <c r="E223" s="23">
        <v>0</v>
      </c>
      <c r="F223" s="23">
        <v>0.33633</v>
      </c>
      <c r="G223" s="23">
        <v>0.04355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</row>
    <row r="224" spans="2:16" ht="12.75">
      <c r="B224" s="7"/>
      <c r="C224" s="11" t="s">
        <v>12</v>
      </c>
      <c r="D224" s="23">
        <f t="shared" si="16"/>
        <v>1.5510000000000002</v>
      </c>
      <c r="E224" s="23">
        <v>0.793</v>
      </c>
      <c r="F224" s="23">
        <v>0</v>
      </c>
      <c r="G224" s="23">
        <v>0.758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</row>
    <row r="225" spans="2:16" ht="12.75">
      <c r="B225" s="7"/>
      <c r="C225" s="11" t="s">
        <v>87</v>
      </c>
      <c r="D225" s="23">
        <f t="shared" si="16"/>
        <v>0.6476500000000001</v>
      </c>
      <c r="E225" s="23">
        <v>0</v>
      </c>
      <c r="F225" s="23">
        <v>0.39770000000000005</v>
      </c>
      <c r="G225" s="23">
        <v>0.076</v>
      </c>
      <c r="H225" s="23">
        <v>0.17395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2.75">
      <c r="B226" s="7"/>
      <c r="C226" s="11" t="s">
        <v>85</v>
      </c>
      <c r="D226" s="23">
        <f t="shared" si="16"/>
        <v>0.05</v>
      </c>
      <c r="E226" s="23">
        <v>0</v>
      </c>
      <c r="F226" s="23">
        <v>0.05</v>
      </c>
      <c r="G226" s="23">
        <v>0</v>
      </c>
      <c r="H226" s="23">
        <v>0</v>
      </c>
      <c r="I226" s="23"/>
      <c r="J226" s="23"/>
      <c r="K226" s="23"/>
      <c r="L226" s="23"/>
      <c r="M226" s="23"/>
      <c r="N226" s="23"/>
      <c r="O226" s="23"/>
      <c r="P226" s="23"/>
    </row>
    <row r="227" spans="2:16" ht="12.75">
      <c r="B227" s="7"/>
      <c r="C227" s="11" t="s">
        <v>110</v>
      </c>
      <c r="D227" s="23">
        <f t="shared" si="16"/>
        <v>0.36682000000000003</v>
      </c>
      <c r="E227" s="23">
        <v>0.0865</v>
      </c>
      <c r="F227" s="23">
        <v>0</v>
      </c>
      <c r="G227" s="23">
        <v>0.28032</v>
      </c>
      <c r="H227" s="23">
        <v>0</v>
      </c>
      <c r="I227" s="23"/>
      <c r="J227" s="23"/>
      <c r="K227" s="23"/>
      <c r="L227" s="23"/>
      <c r="M227" s="23"/>
      <c r="N227" s="23"/>
      <c r="O227" s="23"/>
      <c r="P227" s="23"/>
    </row>
    <row r="228" spans="2:16" ht="12.75">
      <c r="B228" s="7"/>
      <c r="C228" s="11" t="s">
        <v>121</v>
      </c>
      <c r="D228" s="23">
        <f t="shared" si="16"/>
        <v>0.03155</v>
      </c>
      <c r="E228" s="23">
        <v>0</v>
      </c>
      <c r="F228" s="23">
        <v>0.03155</v>
      </c>
      <c r="G228" s="23">
        <v>0</v>
      </c>
      <c r="H228" s="23">
        <v>0</v>
      </c>
      <c r="I228" s="23"/>
      <c r="J228" s="23"/>
      <c r="K228" s="23"/>
      <c r="L228" s="23"/>
      <c r="M228" s="23"/>
      <c r="N228" s="23"/>
      <c r="O228" s="23"/>
      <c r="P228" s="23"/>
    </row>
    <row r="229" spans="2:16" ht="12.75">
      <c r="B229" s="7"/>
      <c r="C229" s="11" t="s">
        <v>95</v>
      </c>
      <c r="D229" s="23">
        <f t="shared" si="16"/>
        <v>0.005</v>
      </c>
      <c r="E229" s="23">
        <v>0</v>
      </c>
      <c r="F229" s="23">
        <v>0</v>
      </c>
      <c r="G229" s="23">
        <v>0.005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</row>
    <row r="230" spans="2:16" ht="12.75">
      <c r="B230" s="7"/>
      <c r="C230" s="11" t="s">
        <v>138</v>
      </c>
      <c r="D230" s="23">
        <f t="shared" si="16"/>
        <v>0.1315</v>
      </c>
      <c r="E230" s="23">
        <v>0</v>
      </c>
      <c r="F230" s="23">
        <v>0</v>
      </c>
      <c r="G230" s="23">
        <v>0.1315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2.75">
      <c r="B231" s="7"/>
      <c r="C231" s="11" t="s">
        <v>133</v>
      </c>
      <c r="D231" s="23">
        <f t="shared" si="16"/>
        <v>0.06618</v>
      </c>
      <c r="E231" s="23">
        <v>0</v>
      </c>
      <c r="F231" s="23">
        <v>0</v>
      </c>
      <c r="G231" s="23">
        <v>0.06618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2.75">
      <c r="B232" s="7"/>
      <c r="C232" s="11" t="s">
        <v>106</v>
      </c>
      <c r="D232" s="23">
        <f t="shared" si="16"/>
        <v>0.15325</v>
      </c>
      <c r="E232" s="23">
        <v>0</v>
      </c>
      <c r="F232" s="23">
        <v>0.15325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2.75">
      <c r="B233" s="7"/>
      <c r="C233" s="11" t="s">
        <v>78</v>
      </c>
      <c r="D233" s="23">
        <f t="shared" si="16"/>
        <v>0.011</v>
      </c>
      <c r="E233" s="23">
        <v>0.001</v>
      </c>
      <c r="F233" s="23">
        <v>0</v>
      </c>
      <c r="G233" s="23">
        <v>0</v>
      </c>
      <c r="H233" s="23">
        <v>0.01</v>
      </c>
      <c r="I233" s="23"/>
      <c r="J233" s="23"/>
      <c r="K233" s="23"/>
      <c r="L233" s="23"/>
      <c r="M233" s="23"/>
      <c r="N233" s="23"/>
      <c r="O233" s="23"/>
      <c r="P233" s="23"/>
    </row>
    <row r="234" spans="2:16" ht="12.75">
      <c r="B234" s="7"/>
      <c r="C234" s="11" t="s">
        <v>88</v>
      </c>
      <c r="D234" s="23">
        <f t="shared" si="16"/>
        <v>0.51625</v>
      </c>
      <c r="E234" s="23">
        <v>0</v>
      </c>
      <c r="F234" s="23">
        <v>0.51625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</row>
    <row r="235" spans="2:16" ht="12.75">
      <c r="B235" s="7"/>
      <c r="C235" s="11" t="s">
        <v>14</v>
      </c>
      <c r="D235" s="23">
        <f t="shared" si="16"/>
        <v>0.2872</v>
      </c>
      <c r="E235" s="23">
        <v>0</v>
      </c>
      <c r="F235" s="23">
        <v>0.09730000000000001</v>
      </c>
      <c r="G235" s="23">
        <v>0</v>
      </c>
      <c r="H235" s="23">
        <v>0.1899</v>
      </c>
      <c r="I235" s="23"/>
      <c r="J235" s="23"/>
      <c r="K235" s="23"/>
      <c r="L235" s="23"/>
      <c r="M235" s="23"/>
      <c r="N235" s="23"/>
      <c r="O235" s="23"/>
      <c r="P235" s="23"/>
    </row>
    <row r="236" spans="2:16" ht="12.75">
      <c r="B236" s="7"/>
      <c r="C236" s="11" t="s">
        <v>139</v>
      </c>
      <c r="D236" s="23">
        <f t="shared" si="16"/>
        <v>0.8911</v>
      </c>
      <c r="E236" s="23">
        <v>0</v>
      </c>
      <c r="F236" s="23">
        <v>0</v>
      </c>
      <c r="G236" s="23">
        <v>0.49839999999999995</v>
      </c>
      <c r="H236" s="23">
        <v>0.3927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2.75">
      <c r="B237" s="7"/>
      <c r="C237" s="11" t="s">
        <v>86</v>
      </c>
      <c r="D237" s="23">
        <f t="shared" si="16"/>
        <v>2.1016</v>
      </c>
      <c r="E237" s="23">
        <v>0</v>
      </c>
      <c r="F237" s="23">
        <v>0.55</v>
      </c>
      <c r="G237" s="23">
        <v>0</v>
      </c>
      <c r="H237" s="23">
        <v>1.5515999999999999</v>
      </c>
      <c r="I237" s="23"/>
      <c r="J237" s="23"/>
      <c r="K237" s="23"/>
      <c r="L237" s="23"/>
      <c r="M237" s="23"/>
      <c r="N237" s="23"/>
      <c r="O237" s="23"/>
      <c r="P237" s="23"/>
    </row>
    <row r="238" spans="2:16" ht="12.75">
      <c r="B238" s="7"/>
      <c r="C238" s="11" t="s">
        <v>124</v>
      </c>
      <c r="D238" s="23">
        <f t="shared" si="16"/>
        <v>0.00017999999999999998</v>
      </c>
      <c r="E238" s="23">
        <v>0</v>
      </c>
      <c r="F238" s="23">
        <v>0</v>
      </c>
      <c r="G238" s="23">
        <v>0.00017999999999999998</v>
      </c>
      <c r="H238" s="23">
        <v>0</v>
      </c>
      <c r="I238" s="23"/>
      <c r="J238" s="23"/>
      <c r="K238" s="23"/>
      <c r="L238" s="23"/>
      <c r="M238" s="23"/>
      <c r="N238" s="23"/>
      <c r="O238" s="23"/>
      <c r="P238" s="23"/>
    </row>
    <row r="239" spans="2:16" ht="12.75">
      <c r="B239" s="7"/>
      <c r="C239" s="11" t="s">
        <v>129</v>
      </c>
      <c r="D239" s="23">
        <f t="shared" si="16"/>
        <v>0.0916</v>
      </c>
      <c r="E239" s="23">
        <v>0</v>
      </c>
      <c r="F239" s="23">
        <v>0.0916</v>
      </c>
      <c r="G239" s="23">
        <v>0</v>
      </c>
      <c r="H239" s="23">
        <v>0</v>
      </c>
      <c r="I239" s="23"/>
      <c r="J239" s="23"/>
      <c r="K239" s="23"/>
      <c r="L239" s="23"/>
      <c r="M239" s="23"/>
      <c r="N239" s="23"/>
      <c r="O239" s="23"/>
      <c r="P239" s="23"/>
    </row>
    <row r="240" spans="2:16" ht="12.75">
      <c r="B240" s="7"/>
      <c r="C240" s="11" t="s">
        <v>143</v>
      </c>
      <c r="D240" s="23">
        <f t="shared" si="16"/>
        <v>0.0324</v>
      </c>
      <c r="E240" s="23">
        <v>0</v>
      </c>
      <c r="F240" s="23">
        <v>0</v>
      </c>
      <c r="G240" s="23">
        <v>0</v>
      </c>
      <c r="H240" s="23">
        <v>0.0324</v>
      </c>
      <c r="I240" s="23"/>
      <c r="J240" s="23"/>
      <c r="K240" s="23"/>
      <c r="L240" s="23"/>
      <c r="M240" s="23"/>
      <c r="N240" s="23"/>
      <c r="O240" s="23"/>
      <c r="P240" s="23"/>
    </row>
    <row r="241" spans="2:16" ht="12.75">
      <c r="B241" s="7"/>
      <c r="C241" s="11" t="s">
        <v>116</v>
      </c>
      <c r="D241" s="23">
        <f t="shared" si="16"/>
        <v>0.0154</v>
      </c>
      <c r="E241" s="23">
        <v>0.0154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2.75">
      <c r="B242" s="7"/>
      <c r="C242" s="11" t="s">
        <v>99</v>
      </c>
      <c r="D242" s="23">
        <f t="shared" si="16"/>
        <v>0.47641</v>
      </c>
      <c r="E242" s="23">
        <v>0.04871</v>
      </c>
      <c r="F242" s="23">
        <v>0.30960000000000004</v>
      </c>
      <c r="G242" s="23">
        <v>0.0458</v>
      </c>
      <c r="H242" s="23">
        <v>0.0723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2.75">
      <c r="B243" s="7"/>
      <c r="C243" s="11" t="s">
        <v>90</v>
      </c>
      <c r="D243" s="23">
        <f t="shared" si="16"/>
        <v>3.59746</v>
      </c>
      <c r="E243" s="23">
        <v>2.8933</v>
      </c>
      <c r="F243" s="23">
        <v>0</v>
      </c>
      <c r="G243" s="23">
        <v>0.28436</v>
      </c>
      <c r="H243" s="23">
        <v>0.41979999999999995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</row>
    <row r="244" spans="2:16" ht="12.75">
      <c r="B244" s="7"/>
      <c r="C244" s="11" t="s">
        <v>122</v>
      </c>
      <c r="D244" s="23">
        <f t="shared" si="16"/>
        <v>0.12635</v>
      </c>
      <c r="E244" s="23">
        <v>0</v>
      </c>
      <c r="F244" s="23">
        <v>0.12635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2:16" ht="12.75">
      <c r="B245" s="7"/>
      <c r="C245" s="7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2:16" ht="12.75">
      <c r="B246" s="12" t="s">
        <v>69</v>
      </c>
      <c r="C246" s="13" t="s">
        <v>70</v>
      </c>
      <c r="D246" s="26">
        <f>SUM(E246:P246)</f>
        <v>44055.122619999995</v>
      </c>
      <c r="E246" s="26">
        <f aca="true" t="shared" si="25" ref="E246:P246">SUM(E247:E253)</f>
        <v>997.2937600000001</v>
      </c>
      <c r="F246" s="26">
        <f t="shared" si="25"/>
        <v>17629.402739999998</v>
      </c>
      <c r="G246" s="26">
        <f t="shared" si="25"/>
        <v>17560.06612</v>
      </c>
      <c r="H246" s="26">
        <f t="shared" si="25"/>
        <v>7868.36</v>
      </c>
      <c r="I246" s="26">
        <f t="shared" si="25"/>
        <v>0</v>
      </c>
      <c r="J246" s="26">
        <f t="shared" si="25"/>
        <v>0</v>
      </c>
      <c r="K246" s="26">
        <f t="shared" si="25"/>
        <v>0</v>
      </c>
      <c r="L246" s="26">
        <f t="shared" si="25"/>
        <v>0</v>
      </c>
      <c r="M246" s="26">
        <f t="shared" si="25"/>
        <v>0</v>
      </c>
      <c r="N246" s="26">
        <f t="shared" si="25"/>
        <v>0</v>
      </c>
      <c r="O246" s="26">
        <f t="shared" si="25"/>
        <v>0</v>
      </c>
      <c r="P246" s="26">
        <f t="shared" si="25"/>
        <v>0</v>
      </c>
    </row>
    <row r="247" spans="2:16" ht="12.75">
      <c r="B247" s="7"/>
      <c r="C247" s="11" t="s">
        <v>4</v>
      </c>
      <c r="D247" s="23">
        <f aca="true" t="shared" si="26" ref="D247:D287">SUM(E247:P247)</f>
        <v>1166.4570000000003</v>
      </c>
      <c r="E247" s="23">
        <v>402.5337600000001</v>
      </c>
      <c r="F247" s="23">
        <v>264.91242000000005</v>
      </c>
      <c r="G247" s="23">
        <v>249.37462</v>
      </c>
      <c r="H247" s="23">
        <v>249.63620000000003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</row>
    <row r="248" spans="2:16" ht="12.75">
      <c r="B248" s="7"/>
      <c r="C248" s="11" t="s">
        <v>5</v>
      </c>
      <c r="D248" s="23">
        <f t="shared" si="26"/>
        <v>473.44900000000007</v>
      </c>
      <c r="E248" s="23">
        <v>127.675</v>
      </c>
      <c r="F248" s="23">
        <v>206.122</v>
      </c>
      <c r="G248" s="23">
        <v>18.8</v>
      </c>
      <c r="H248" s="23">
        <v>120.852</v>
      </c>
      <c r="I248" s="23"/>
      <c r="J248" s="23"/>
      <c r="K248" s="23"/>
      <c r="L248" s="23"/>
      <c r="M248" s="23"/>
      <c r="N248" s="23"/>
      <c r="O248" s="23"/>
      <c r="P248" s="23"/>
    </row>
    <row r="249" spans="2:16" ht="12.75">
      <c r="B249" s="7"/>
      <c r="C249" s="11" t="s">
        <v>7</v>
      </c>
      <c r="D249" s="23"/>
      <c r="E249" s="23">
        <v>0</v>
      </c>
      <c r="F249" s="23">
        <v>0</v>
      </c>
      <c r="G249" s="23">
        <v>0.0005</v>
      </c>
      <c r="H249" s="23">
        <v>0</v>
      </c>
      <c r="I249" s="23"/>
      <c r="J249" s="23"/>
      <c r="K249" s="23"/>
      <c r="L249" s="23"/>
      <c r="M249" s="23"/>
      <c r="N249" s="23"/>
      <c r="O249" s="23"/>
      <c r="P249" s="23"/>
    </row>
    <row r="250" spans="2:16" ht="12.75">
      <c r="B250" s="7"/>
      <c r="C250" s="11" t="s">
        <v>9</v>
      </c>
      <c r="D250" s="23">
        <f t="shared" si="26"/>
        <v>935.982</v>
      </c>
      <c r="E250" s="23">
        <v>423.11</v>
      </c>
      <c r="F250" s="23">
        <v>297.786</v>
      </c>
      <c r="G250" s="23">
        <v>105.835</v>
      </c>
      <c r="H250" s="23">
        <v>109.251</v>
      </c>
      <c r="I250" s="23"/>
      <c r="J250" s="23"/>
      <c r="K250" s="23"/>
      <c r="L250" s="23"/>
      <c r="M250" s="23"/>
      <c r="N250" s="23"/>
      <c r="O250" s="23"/>
      <c r="P250" s="23"/>
    </row>
    <row r="251" spans="2:16" ht="12.75">
      <c r="B251" s="7"/>
      <c r="C251" s="11" t="s">
        <v>10</v>
      </c>
      <c r="D251" s="23">
        <f t="shared" si="26"/>
        <v>153.84824</v>
      </c>
      <c r="E251" s="23">
        <v>43.975</v>
      </c>
      <c r="F251" s="23">
        <v>44.02324000000001</v>
      </c>
      <c r="G251" s="23">
        <v>21.939</v>
      </c>
      <c r="H251" s="23">
        <v>43.911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2.75">
      <c r="B252" s="7"/>
      <c r="C252" s="11" t="s">
        <v>127</v>
      </c>
      <c r="D252" s="23">
        <f t="shared" si="26"/>
        <v>0.001</v>
      </c>
      <c r="E252" s="23">
        <v>0</v>
      </c>
      <c r="F252" s="23">
        <v>0.001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2.75">
      <c r="B253" s="7"/>
      <c r="C253" s="11" t="s">
        <v>78</v>
      </c>
      <c r="D253" s="23">
        <f t="shared" si="26"/>
        <v>41325.38488</v>
      </c>
      <c r="E253" s="23">
        <v>0</v>
      </c>
      <c r="F253" s="23">
        <v>16816.55808</v>
      </c>
      <c r="G253" s="23">
        <v>17164.117</v>
      </c>
      <c r="H253" s="23">
        <v>7344.7098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</row>
    <row r="254" spans="2:16" ht="12.75">
      <c r="B254" s="7"/>
      <c r="C254" s="7"/>
      <c r="D254" s="23"/>
      <c r="E254" s="23"/>
      <c r="F254" s="23"/>
      <c r="G254" s="29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2:16" ht="12.75">
      <c r="B255" s="12" t="s">
        <v>71</v>
      </c>
      <c r="C255" s="13" t="s">
        <v>72</v>
      </c>
      <c r="D255" s="26">
        <f>SUM(E255:P255)</f>
        <v>30851.177789999998</v>
      </c>
      <c r="E255" s="26">
        <f>SUM(E256:E287)</f>
        <v>7828.79466</v>
      </c>
      <c r="F255" s="26">
        <f aca="true" t="shared" si="27" ref="F255:P255">SUM(F256:F287)</f>
        <v>7827.496629999999</v>
      </c>
      <c r="G255" s="26">
        <f t="shared" si="27"/>
        <v>7896.716980000001</v>
      </c>
      <c r="H255" s="26">
        <f t="shared" si="27"/>
        <v>7298.1695199999995</v>
      </c>
      <c r="I255" s="26">
        <f t="shared" si="27"/>
        <v>0</v>
      </c>
      <c r="J255" s="26">
        <f t="shared" si="27"/>
        <v>0</v>
      </c>
      <c r="K255" s="26">
        <f t="shared" si="27"/>
        <v>0</v>
      </c>
      <c r="L255" s="26">
        <f t="shared" si="27"/>
        <v>0</v>
      </c>
      <c r="M255" s="26">
        <f t="shared" si="27"/>
        <v>0</v>
      </c>
      <c r="N255" s="26">
        <f t="shared" si="27"/>
        <v>0</v>
      </c>
      <c r="O255" s="26">
        <f t="shared" si="27"/>
        <v>0</v>
      </c>
      <c r="P255" s="26">
        <f t="shared" si="27"/>
        <v>0</v>
      </c>
    </row>
    <row r="256" spans="2:16" ht="12.75">
      <c r="B256" s="7"/>
      <c r="C256" s="11" t="s">
        <v>0</v>
      </c>
      <c r="D256" s="23">
        <f t="shared" si="26"/>
        <v>75.89</v>
      </c>
      <c r="E256" s="23">
        <v>0</v>
      </c>
      <c r="F256" s="23">
        <v>0</v>
      </c>
      <c r="G256" s="23">
        <v>75.89</v>
      </c>
      <c r="H256" s="23">
        <v>0</v>
      </c>
      <c r="I256" s="23"/>
      <c r="J256" s="23"/>
      <c r="K256" s="23"/>
      <c r="L256" s="23"/>
      <c r="M256" s="23"/>
      <c r="N256" s="23"/>
      <c r="O256" s="23"/>
      <c r="P256" s="23"/>
    </row>
    <row r="257" spans="2:16" ht="12.75">
      <c r="B257" s="7"/>
      <c r="C257" s="11" t="s">
        <v>144</v>
      </c>
      <c r="D257" s="23">
        <f t="shared" si="26"/>
        <v>50</v>
      </c>
      <c r="E257" s="23">
        <v>0</v>
      </c>
      <c r="F257" s="23">
        <v>0</v>
      </c>
      <c r="G257" s="23">
        <v>0</v>
      </c>
      <c r="H257" s="23">
        <v>50</v>
      </c>
      <c r="I257" s="23"/>
      <c r="J257" s="23"/>
      <c r="K257" s="23"/>
      <c r="L257" s="23"/>
      <c r="M257" s="23"/>
      <c r="N257" s="23"/>
      <c r="O257" s="23"/>
      <c r="P257" s="23"/>
    </row>
    <row r="258" spans="2:16" ht="12.75">
      <c r="B258" s="7"/>
      <c r="C258" s="11" t="s">
        <v>140</v>
      </c>
      <c r="D258" s="23">
        <f t="shared" si="26"/>
        <v>746.15422</v>
      </c>
      <c r="E258" s="23">
        <v>0</v>
      </c>
      <c r="F258" s="23">
        <v>0</v>
      </c>
      <c r="G258" s="23">
        <v>458.77952</v>
      </c>
      <c r="H258" s="23">
        <v>287.3747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</row>
    <row r="259" spans="2:16" ht="12.75">
      <c r="B259" s="7"/>
      <c r="C259" s="11" t="s">
        <v>75</v>
      </c>
      <c r="D259" s="23">
        <f t="shared" si="26"/>
        <v>211.90601</v>
      </c>
      <c r="E259" s="23">
        <v>17.920009999999998</v>
      </c>
      <c r="F259" s="23">
        <v>36.751999999999995</v>
      </c>
      <c r="G259" s="23">
        <v>77.584</v>
      </c>
      <c r="H259" s="23">
        <v>79.65</v>
      </c>
      <c r="I259" s="23"/>
      <c r="J259" s="23"/>
      <c r="K259" s="23"/>
      <c r="L259" s="23"/>
      <c r="M259" s="23"/>
      <c r="N259" s="23"/>
      <c r="O259" s="23"/>
      <c r="P259" s="23"/>
    </row>
    <row r="260" spans="2:16" ht="12.75">
      <c r="B260" s="7"/>
      <c r="C260" s="11" t="s">
        <v>141</v>
      </c>
      <c r="D260" s="23">
        <f t="shared" si="26"/>
        <v>20.384</v>
      </c>
      <c r="E260" s="23">
        <v>0</v>
      </c>
      <c r="F260" s="23">
        <v>0</v>
      </c>
      <c r="G260" s="23">
        <v>0</v>
      </c>
      <c r="H260" s="23">
        <v>20.384</v>
      </c>
      <c r="I260" s="23"/>
      <c r="J260" s="23"/>
      <c r="K260" s="23"/>
      <c r="L260" s="23"/>
      <c r="M260" s="23"/>
      <c r="N260" s="23"/>
      <c r="O260" s="23"/>
      <c r="P260" s="23"/>
    </row>
    <row r="261" spans="2:16" ht="12.75">
      <c r="B261" s="7"/>
      <c r="C261" s="11" t="s">
        <v>112</v>
      </c>
      <c r="D261" s="23">
        <f t="shared" si="26"/>
        <v>0.145</v>
      </c>
      <c r="E261" s="23">
        <v>0</v>
      </c>
      <c r="F261" s="23">
        <v>0.145</v>
      </c>
      <c r="G261" s="23">
        <v>0</v>
      </c>
      <c r="H261" s="23">
        <v>0</v>
      </c>
      <c r="I261" s="23"/>
      <c r="J261" s="23"/>
      <c r="K261" s="23"/>
      <c r="L261" s="23"/>
      <c r="M261" s="23"/>
      <c r="N261" s="23"/>
      <c r="O261" s="23"/>
      <c r="P261" s="23"/>
    </row>
    <row r="262" spans="2:16" ht="12.75">
      <c r="B262" s="7"/>
      <c r="C262" s="11" t="s">
        <v>142</v>
      </c>
      <c r="D262" s="23">
        <f t="shared" si="26"/>
        <v>0.485</v>
      </c>
      <c r="E262" s="23">
        <v>0</v>
      </c>
      <c r="F262" s="23">
        <v>0</v>
      </c>
      <c r="G262" s="23">
        <v>0</v>
      </c>
      <c r="H262" s="23">
        <v>0.485</v>
      </c>
      <c r="I262" s="23"/>
      <c r="J262" s="23"/>
      <c r="K262" s="23"/>
      <c r="L262" s="23"/>
      <c r="M262" s="23"/>
      <c r="N262" s="23"/>
      <c r="O262" s="23"/>
      <c r="P262" s="23"/>
    </row>
    <row r="263" spans="2:16" ht="12.75">
      <c r="B263" s="7"/>
      <c r="C263" s="11" t="s">
        <v>3</v>
      </c>
      <c r="D263" s="23">
        <f t="shared" si="26"/>
        <v>16.1</v>
      </c>
      <c r="E263" s="23">
        <v>0</v>
      </c>
      <c r="F263" s="23">
        <v>0</v>
      </c>
      <c r="G263" s="23">
        <v>0</v>
      </c>
      <c r="H263" s="23">
        <v>16.1</v>
      </c>
      <c r="I263" s="23"/>
      <c r="J263" s="23"/>
      <c r="K263" s="23"/>
      <c r="L263" s="23"/>
      <c r="M263" s="23"/>
      <c r="N263" s="23"/>
      <c r="O263" s="23"/>
      <c r="P263" s="23"/>
    </row>
    <row r="264" spans="2:16" ht="12.75">
      <c r="B264" s="7"/>
      <c r="C264" s="11" t="s">
        <v>4</v>
      </c>
      <c r="D264" s="23">
        <f t="shared" si="26"/>
        <v>7925.740130000001</v>
      </c>
      <c r="E264" s="23">
        <v>2759.432530000001</v>
      </c>
      <c r="F264" s="23">
        <v>1802.8189499999994</v>
      </c>
      <c r="G264" s="23">
        <v>2602.23153</v>
      </c>
      <c r="H264" s="23">
        <v>761.2571199999999</v>
      </c>
      <c r="I264" s="23"/>
      <c r="J264" s="23"/>
      <c r="K264" s="23"/>
      <c r="L264" s="23"/>
      <c r="M264" s="23"/>
      <c r="N264" s="23"/>
      <c r="O264" s="23"/>
      <c r="P264" s="23"/>
    </row>
    <row r="265" spans="2:16" ht="12.75">
      <c r="B265" s="7"/>
      <c r="C265" s="11" t="s">
        <v>96</v>
      </c>
      <c r="D265" s="23">
        <f t="shared" si="26"/>
        <v>794.6515600000001</v>
      </c>
      <c r="E265" s="23">
        <v>253.42714</v>
      </c>
      <c r="F265" s="23">
        <v>307.17982</v>
      </c>
      <c r="G265" s="23">
        <v>188.92911999999998</v>
      </c>
      <c r="H265" s="23">
        <v>45.115480000000005</v>
      </c>
      <c r="I265" s="23"/>
      <c r="J265" s="23"/>
      <c r="K265" s="23"/>
      <c r="L265" s="23"/>
      <c r="M265" s="23"/>
      <c r="N265" s="23"/>
      <c r="O265" s="23"/>
      <c r="P265" s="23"/>
    </row>
    <row r="266" spans="2:16" ht="12.75">
      <c r="B266" s="7"/>
      <c r="C266" s="11" t="s">
        <v>113</v>
      </c>
      <c r="D266" s="23">
        <f t="shared" si="26"/>
        <v>134.52</v>
      </c>
      <c r="E266" s="23">
        <v>89.68</v>
      </c>
      <c r="F266" s="23">
        <v>44.84</v>
      </c>
      <c r="G266" s="23">
        <v>0</v>
      </c>
      <c r="H266" s="23">
        <v>0</v>
      </c>
      <c r="I266" s="23"/>
      <c r="J266" s="23"/>
      <c r="K266" s="23"/>
      <c r="L266" s="23"/>
      <c r="M266" s="23"/>
      <c r="N266" s="23"/>
      <c r="O266" s="23"/>
      <c r="P266" s="23"/>
    </row>
    <row r="267" spans="2:16" ht="12.75">
      <c r="B267" s="7"/>
      <c r="C267" s="11" t="s">
        <v>130</v>
      </c>
      <c r="D267" s="23">
        <f t="shared" si="26"/>
        <v>58.644</v>
      </c>
      <c r="E267" s="23">
        <v>0</v>
      </c>
      <c r="F267" s="23">
        <v>39.244</v>
      </c>
      <c r="G267" s="23">
        <v>19.4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2.75">
      <c r="B268" s="7"/>
      <c r="C268" s="11" t="s">
        <v>5</v>
      </c>
      <c r="D268" s="23">
        <f t="shared" si="26"/>
        <v>829.18205</v>
      </c>
      <c r="E268" s="23">
        <v>130.15945</v>
      </c>
      <c r="F268" s="23">
        <v>213.83916999999997</v>
      </c>
      <c r="G268" s="23">
        <v>365.48972000000003</v>
      </c>
      <c r="H268" s="23">
        <v>119.69371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</row>
    <row r="269" spans="2:16" ht="12.75">
      <c r="B269" s="7"/>
      <c r="C269" s="11" t="s">
        <v>6</v>
      </c>
      <c r="D269" s="23">
        <f t="shared" si="26"/>
        <v>89.93659</v>
      </c>
      <c r="E269" s="23">
        <v>0</v>
      </c>
      <c r="F269" s="23">
        <v>15.61074</v>
      </c>
      <c r="G269" s="23">
        <v>0</v>
      </c>
      <c r="H269" s="23">
        <v>74.32585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2.75">
      <c r="B270" s="7"/>
      <c r="C270" s="11" t="s">
        <v>7</v>
      </c>
      <c r="D270" s="23">
        <f t="shared" si="26"/>
        <v>2783.51477</v>
      </c>
      <c r="E270" s="23">
        <v>532.2597900000001</v>
      </c>
      <c r="F270" s="23">
        <v>1046.2077299999999</v>
      </c>
      <c r="G270" s="23">
        <v>520.9836099999999</v>
      </c>
      <c r="H270" s="23">
        <v>684.0636400000004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.5" customHeight="1">
      <c r="B271" s="7"/>
      <c r="C271" s="11" t="s">
        <v>81</v>
      </c>
      <c r="D271" s="23">
        <f t="shared" si="26"/>
        <v>19.5</v>
      </c>
      <c r="E271" s="23">
        <v>19.5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2.75">
      <c r="B272" s="7"/>
      <c r="C272" s="11" t="s">
        <v>9</v>
      </c>
      <c r="D272" s="23">
        <f t="shared" si="26"/>
        <v>2472.66464</v>
      </c>
      <c r="E272" s="23">
        <v>819.32987</v>
      </c>
      <c r="F272" s="23">
        <v>564.8048299999998</v>
      </c>
      <c r="G272" s="23">
        <v>582.91746</v>
      </c>
      <c r="H272" s="23">
        <v>505.61248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2.75">
      <c r="B273" s="7"/>
      <c r="C273" s="11" t="s">
        <v>76</v>
      </c>
      <c r="D273" s="23">
        <f t="shared" si="26"/>
        <v>145.786</v>
      </c>
      <c r="E273" s="23">
        <v>34.57</v>
      </c>
      <c r="F273" s="23">
        <v>34.696</v>
      </c>
      <c r="G273" s="23">
        <v>39.21</v>
      </c>
      <c r="H273" s="23">
        <v>37.31</v>
      </c>
      <c r="I273" s="23"/>
      <c r="J273" s="23"/>
      <c r="K273" s="23"/>
      <c r="L273" s="23"/>
      <c r="M273" s="23"/>
      <c r="N273" s="23"/>
      <c r="O273" s="23"/>
      <c r="P273" s="23"/>
    </row>
    <row r="274" spans="2:16" ht="12.75">
      <c r="B274" s="7"/>
      <c r="C274" s="11" t="s">
        <v>10</v>
      </c>
      <c r="D274" s="23">
        <f t="shared" si="26"/>
        <v>8334.072839999997</v>
      </c>
      <c r="E274" s="23">
        <v>1425.380049999999</v>
      </c>
      <c r="F274" s="23">
        <v>2327.057379999999</v>
      </c>
      <c r="G274" s="23">
        <v>1976.5203899999995</v>
      </c>
      <c r="H274" s="23">
        <v>2605.1150199999984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</row>
    <row r="275" spans="2:16" ht="12.75">
      <c r="B275" s="7"/>
      <c r="C275" s="11" t="s">
        <v>127</v>
      </c>
      <c r="D275" s="23">
        <f t="shared" si="26"/>
        <v>100.225</v>
      </c>
      <c r="E275" s="23">
        <v>0</v>
      </c>
      <c r="F275" s="23">
        <v>0.095</v>
      </c>
      <c r="G275" s="23">
        <v>0.13</v>
      </c>
      <c r="H275" s="23">
        <v>100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2.75">
      <c r="B276" s="7"/>
      <c r="C276" s="11" t="s">
        <v>128</v>
      </c>
      <c r="D276" s="23">
        <f t="shared" si="26"/>
        <v>4.182</v>
      </c>
      <c r="E276" s="23">
        <v>0</v>
      </c>
      <c r="F276" s="23">
        <v>4.182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2.75">
      <c r="B277" s="7"/>
      <c r="C277" s="11" t="s">
        <v>89</v>
      </c>
      <c r="D277" s="23">
        <f t="shared" si="26"/>
        <v>0.04</v>
      </c>
      <c r="E277" s="23">
        <v>0</v>
      </c>
      <c r="F277" s="23">
        <v>0</v>
      </c>
      <c r="G277" s="23">
        <v>0.04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20" ht="12.75">
      <c r="B278" s="7"/>
      <c r="C278" s="11" t="s">
        <v>85</v>
      </c>
      <c r="D278" s="23">
        <f t="shared" si="26"/>
        <v>200.048</v>
      </c>
      <c r="E278" s="23">
        <v>0.008</v>
      </c>
      <c r="F278" s="23">
        <v>100.04</v>
      </c>
      <c r="G278" s="23">
        <v>0</v>
      </c>
      <c r="H278" s="23">
        <v>100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T278" s="42"/>
    </row>
    <row r="279" spans="2:20" ht="13.5" customHeight="1">
      <c r="B279" s="7"/>
      <c r="C279" s="11" t="s">
        <v>95</v>
      </c>
      <c r="D279" s="23">
        <f t="shared" si="26"/>
        <v>177.175</v>
      </c>
      <c r="E279" s="23">
        <v>77</v>
      </c>
      <c r="F279" s="23">
        <v>0</v>
      </c>
      <c r="G279" s="23">
        <v>0.175</v>
      </c>
      <c r="H279" s="23">
        <v>100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T279" s="42"/>
    </row>
    <row r="280" spans="2:20" ht="13.5" customHeight="1">
      <c r="B280" s="7"/>
      <c r="C280" s="11" t="s">
        <v>83</v>
      </c>
      <c r="D280" s="23">
        <f t="shared" si="26"/>
        <v>81.346</v>
      </c>
      <c r="E280" s="23">
        <v>0</v>
      </c>
      <c r="F280" s="23">
        <v>20.8</v>
      </c>
      <c r="G280" s="23">
        <v>40.317</v>
      </c>
      <c r="H280" s="23">
        <v>20.229</v>
      </c>
      <c r="I280" s="23"/>
      <c r="J280" s="23"/>
      <c r="K280" s="23"/>
      <c r="L280" s="23"/>
      <c r="M280" s="23"/>
      <c r="N280" s="23"/>
      <c r="O280" s="23"/>
      <c r="P280" s="23"/>
      <c r="T280" s="42"/>
    </row>
    <row r="281" spans="2:20" ht="13.5" customHeight="1">
      <c r="B281" s="7"/>
      <c r="C281" s="11" t="s">
        <v>78</v>
      </c>
      <c r="D281" s="23">
        <f t="shared" si="26"/>
        <v>4619.000330000002</v>
      </c>
      <c r="E281" s="23">
        <v>1343.8168300000002</v>
      </c>
      <c r="F281" s="23">
        <v>1146.7243500000006</v>
      </c>
      <c r="G281" s="23">
        <v>928.2566300000004</v>
      </c>
      <c r="H281" s="23">
        <v>1200.2025200000003</v>
      </c>
      <c r="I281" s="23"/>
      <c r="J281" s="23"/>
      <c r="K281" s="23"/>
      <c r="L281" s="23"/>
      <c r="M281" s="23"/>
      <c r="N281" s="23"/>
      <c r="O281" s="23"/>
      <c r="P281" s="23"/>
      <c r="T281" s="42"/>
    </row>
    <row r="282" spans="2:20" ht="13.5" customHeight="1">
      <c r="B282" s="7"/>
      <c r="C282" s="11" t="s">
        <v>80</v>
      </c>
      <c r="D282" s="23">
        <f t="shared" si="26"/>
        <v>550.7492599999999</v>
      </c>
      <c r="E282" s="23">
        <v>136.6636</v>
      </c>
      <c r="F282" s="23">
        <v>34.93466</v>
      </c>
      <c r="G282" s="23">
        <v>0</v>
      </c>
      <c r="H282" s="23">
        <v>379.15099999999995</v>
      </c>
      <c r="I282" s="23"/>
      <c r="J282" s="23"/>
      <c r="K282" s="23"/>
      <c r="L282" s="23"/>
      <c r="M282" s="23"/>
      <c r="N282" s="23"/>
      <c r="O282" s="23"/>
      <c r="P282" s="23"/>
      <c r="T282" s="42"/>
    </row>
    <row r="283" spans="2:20" ht="13.5" customHeight="1">
      <c r="B283" s="7"/>
      <c r="C283" s="11" t="s">
        <v>94</v>
      </c>
      <c r="D283" s="23">
        <f t="shared" si="26"/>
        <v>60</v>
      </c>
      <c r="E283" s="23">
        <v>60</v>
      </c>
      <c r="F283" s="23">
        <v>0</v>
      </c>
      <c r="G283" s="23">
        <v>0</v>
      </c>
      <c r="H283" s="23">
        <v>0</v>
      </c>
      <c r="I283" s="23"/>
      <c r="J283" s="23"/>
      <c r="K283" s="23"/>
      <c r="L283" s="23"/>
      <c r="M283" s="23"/>
      <c r="N283" s="23"/>
      <c r="O283" s="23"/>
      <c r="P283" s="23"/>
      <c r="T283" s="42"/>
    </row>
    <row r="284" spans="2:20" ht="12.75">
      <c r="B284" s="7"/>
      <c r="C284" s="11" t="s">
        <v>13</v>
      </c>
      <c r="D284" s="23">
        <f t="shared" si="26"/>
        <v>129.62484</v>
      </c>
      <c r="E284" s="23">
        <v>129.62484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T284" s="42"/>
    </row>
    <row r="285" spans="2:21" ht="12.75">
      <c r="B285" s="7"/>
      <c r="C285" s="11" t="s">
        <v>86</v>
      </c>
      <c r="D285" s="23">
        <f t="shared" si="26"/>
        <v>199.24554999999998</v>
      </c>
      <c r="E285" s="23">
        <v>0.02255</v>
      </c>
      <c r="F285" s="23">
        <v>67.26</v>
      </c>
      <c r="G285" s="23">
        <v>19.863</v>
      </c>
      <c r="H285" s="23">
        <v>112.1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T285" s="34"/>
      <c r="U285" s="34"/>
    </row>
    <row r="286" spans="2:16" ht="12.75">
      <c r="B286" s="7"/>
      <c r="C286" s="11" t="s">
        <v>131</v>
      </c>
      <c r="D286" s="23">
        <f t="shared" si="26"/>
        <v>20.2</v>
      </c>
      <c r="E286" s="23">
        <v>0</v>
      </c>
      <c r="F286" s="23">
        <v>20.2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2.75">
      <c r="B287" s="7"/>
      <c r="C287" s="11" t="s">
        <v>99</v>
      </c>
      <c r="D287" s="23">
        <f t="shared" si="26"/>
        <v>0.065</v>
      </c>
      <c r="E287" s="23">
        <v>0</v>
      </c>
      <c r="F287" s="23">
        <v>0.065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2.75">
      <c r="B288" s="7"/>
      <c r="C288" s="1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2:16" ht="12.75">
      <c r="B289" s="35" t="s">
        <v>74</v>
      </c>
      <c r="C289" s="35"/>
      <c r="D289" s="30">
        <f>SUM(E289:P289)</f>
        <v>324189.23486879346</v>
      </c>
      <c r="E289" s="30">
        <v>49477.47405289396</v>
      </c>
      <c r="F289" s="30">
        <v>81628.67159613702</v>
      </c>
      <c r="G289" s="30">
        <v>114573.7913060329</v>
      </c>
      <c r="H289" s="30">
        <v>78509.29791372956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</row>
    <row r="290" spans="2:15" ht="12.75">
      <c r="B290" s="15" t="s">
        <v>92</v>
      </c>
      <c r="C290" s="7"/>
      <c r="D290" s="23"/>
      <c r="E290" s="7"/>
      <c r="F290" s="7"/>
      <c r="G290" s="23"/>
      <c r="H290" s="23"/>
      <c r="I290" s="23"/>
      <c r="J290" s="17"/>
      <c r="K290" s="17"/>
      <c r="M290" s="17"/>
      <c r="N290" s="17"/>
      <c r="O290" s="17"/>
    </row>
    <row r="291" spans="2:16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2:16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</sheetData>
  <sheetProtection/>
  <mergeCells count="6">
    <mergeCell ref="B289:C289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31" r:id="rId1"/>
  <rowBreaks count="2" manualBreakCount="2">
    <brk id="91" min="1" max="18" man="1"/>
    <brk id="1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2023-06-26T15:21:34Z</cp:lastPrinted>
  <dcterms:created xsi:type="dcterms:W3CDTF">2012-02-01T16:29:17Z</dcterms:created>
  <dcterms:modified xsi:type="dcterms:W3CDTF">2024-05-21T21:40:24Z</dcterms:modified>
  <cp:category/>
  <cp:version/>
  <cp:contentType/>
  <cp:contentStatus/>
</cp:coreProperties>
</file>